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360" windowWidth="14115" windowHeight="8430" activeTab="0"/>
  </bookViews>
  <sheets>
    <sheet name="MAIN" sheetId="1" r:id="rId1"/>
    <sheet name="DXman_КВ" sheetId="2" r:id="rId2"/>
    <sheet name="DXman_УКВ" sheetId="3" r:id="rId3"/>
    <sheet name="Contestman" sheetId="4" r:id="rId4"/>
    <sheet name="RDA" sheetId="5" r:id="rId5"/>
    <sheet name="IOTA" sheetId="6" r:id="rId6"/>
    <sheet name="AWARDS" sheetId="7" r:id="rId7"/>
    <sheet name="Конструктор" sheetId="8" r:id="rId8"/>
    <sheet name="coef" sheetId="9" state="hidden" r:id="rId9"/>
  </sheets>
  <definedNames/>
  <calcPr fullCalcOnLoad="1"/>
</workbook>
</file>

<file path=xl/sharedStrings.xml><?xml version="1.0" encoding="utf-8"?>
<sst xmlns="http://schemas.openxmlformats.org/spreadsheetml/2006/main" count="1420" uniqueCount="193">
  <si>
    <t>RV9MO</t>
  </si>
  <si>
    <t>RV9MN</t>
  </si>
  <si>
    <t>RU9MU</t>
  </si>
  <si>
    <t>RV9MP</t>
  </si>
  <si>
    <t>RV9MF</t>
  </si>
  <si>
    <t>R8MD</t>
  </si>
  <si>
    <t>RU9MA</t>
  </si>
  <si>
    <t>R8MC</t>
  </si>
  <si>
    <t>UA9MHN</t>
  </si>
  <si>
    <t>RV9MA</t>
  </si>
  <si>
    <t>RW9MJ</t>
  </si>
  <si>
    <t>RW9MN</t>
  </si>
  <si>
    <t>RW9MD</t>
  </si>
  <si>
    <t>RW9MC</t>
  </si>
  <si>
    <t>RV9MZ</t>
  </si>
  <si>
    <t>UA9MAX</t>
  </si>
  <si>
    <t>UA9MNG</t>
  </si>
  <si>
    <t>UA9MGC</t>
  </si>
  <si>
    <t>RA9MA</t>
  </si>
  <si>
    <t>RA9MB</t>
  </si>
  <si>
    <t>UA9MMZ</t>
  </si>
  <si>
    <t>RW9MZ</t>
  </si>
  <si>
    <t>R9MM</t>
  </si>
  <si>
    <t>UA9MUS</t>
  </si>
  <si>
    <t>RA9MMM</t>
  </si>
  <si>
    <t>R9MW</t>
  </si>
  <si>
    <t>UA9ND</t>
  </si>
  <si>
    <t>RA9MLR</t>
  </si>
  <si>
    <t>RA9MU</t>
  </si>
  <si>
    <t>RA9MDA</t>
  </si>
  <si>
    <t>UA9MW</t>
  </si>
  <si>
    <t>UA9MQ</t>
  </si>
  <si>
    <t>Call</t>
  </si>
  <si>
    <t>RA9MX</t>
  </si>
  <si>
    <t>RA9MW</t>
  </si>
  <si>
    <t>R9MC</t>
  </si>
  <si>
    <t>ALL</t>
  </si>
  <si>
    <t>UA9MA</t>
  </si>
  <si>
    <t>UA9MB</t>
  </si>
  <si>
    <t>UA9MER</t>
  </si>
  <si>
    <t>UA9MN</t>
  </si>
  <si>
    <t>UA9MI</t>
  </si>
  <si>
    <t>RA9MP</t>
  </si>
  <si>
    <t>UA9MCA</t>
  </si>
  <si>
    <t>RN9MM</t>
  </si>
  <si>
    <t>UA9MQJ</t>
  </si>
  <si>
    <t>UA9MPS</t>
  </si>
  <si>
    <t>РЕЙТИНГ НАИВЫСШИХ ДОСТИЖЕНИЙ РАДИОЛЮБИТЕЛЕЙ КВ И УКВ ОМСКОЙ ОБЛАСТИ</t>
  </si>
  <si>
    <t>UA9MPV</t>
  </si>
  <si>
    <t>RN9N</t>
  </si>
  <si>
    <t>Лучший DXman Омской области на КВ</t>
  </si>
  <si>
    <t>RDA</t>
  </si>
  <si>
    <t>RDA A</t>
  </si>
  <si>
    <t>IOTA</t>
  </si>
  <si>
    <t>AWARD</t>
  </si>
  <si>
    <t>Сектора</t>
  </si>
  <si>
    <t>Очки</t>
  </si>
  <si>
    <t>Области</t>
  </si>
  <si>
    <t>Большие квадраты</t>
  </si>
  <si>
    <t>Малые квадраты</t>
  </si>
  <si>
    <t>Total</t>
  </si>
  <si>
    <t>Лучший DXman Омской области на УКВ</t>
  </si>
  <si>
    <t>Лучший Contestman Омской области на КВ</t>
  </si>
  <si>
    <t>R</t>
  </si>
  <si>
    <t>RC</t>
  </si>
  <si>
    <t>Лучший Contestman Омской области на УКВ</t>
  </si>
  <si>
    <t>Очки за областные соревнования</t>
  </si>
  <si>
    <t>Лучший среди охотников за RDA</t>
  </si>
  <si>
    <t>Лучший среди активаторов RDA</t>
  </si>
  <si>
    <t>Районов RDA</t>
  </si>
  <si>
    <t>Активированных районов</t>
  </si>
  <si>
    <t>Количество дипломов из категории:</t>
  </si>
  <si>
    <t>Лучший среди охотников за дипломами</t>
  </si>
  <si>
    <t>Лучший среди охотников за IOTA островами</t>
  </si>
  <si>
    <t>Островов IOTA</t>
  </si>
  <si>
    <t>DXman_КВ</t>
  </si>
  <si>
    <t>DXman_УКВ</t>
  </si>
  <si>
    <t>Contestman КВ</t>
  </si>
  <si>
    <t>Contestman УКВ</t>
  </si>
  <si>
    <t>Конструктор</t>
  </si>
  <si>
    <t>Лучший радио-конструктор Омской области</t>
  </si>
  <si>
    <t>Результаты прошлых лет</t>
  </si>
  <si>
    <t>Итого:</t>
  </si>
  <si>
    <t>Сложность конструкции</t>
  </si>
  <si>
    <t>Оригинальность схемного решения</t>
  </si>
  <si>
    <t>Оригинальность конструктивного решения</t>
  </si>
  <si>
    <t>Качество исполнения конструкции</t>
  </si>
  <si>
    <t>Внешний вид</t>
  </si>
  <si>
    <t>Рыночная стоимость</t>
  </si>
  <si>
    <t>RA9MLW</t>
  </si>
  <si>
    <t>RU9MX</t>
  </si>
  <si>
    <t>RA9MLX</t>
  </si>
  <si>
    <t>UA9MAR</t>
  </si>
  <si>
    <t>RA9MLS</t>
  </si>
  <si>
    <t>RA9MKH</t>
  </si>
  <si>
    <t>UA9NN</t>
  </si>
  <si>
    <t>RU9ME</t>
  </si>
  <si>
    <t>UA9MJ</t>
  </si>
  <si>
    <t>RA9MMV</t>
  </si>
  <si>
    <t>UA9MQA</t>
  </si>
  <si>
    <t>UA9MJW</t>
  </si>
  <si>
    <t>UA9MRS</t>
  </si>
  <si>
    <t>RA9MLJ</t>
  </si>
  <si>
    <t>UA9MBQ</t>
  </si>
  <si>
    <t>RU9MB</t>
  </si>
  <si>
    <t>RA9MMY</t>
  </si>
  <si>
    <t>RA9MKL</t>
  </si>
  <si>
    <t>UA9NS</t>
  </si>
  <si>
    <t>RA9MEM</t>
  </si>
  <si>
    <t>RA9MMW</t>
  </si>
  <si>
    <t>RU9MN</t>
  </si>
  <si>
    <t>UA9MCY</t>
  </si>
  <si>
    <t>RA9MLN</t>
  </si>
  <si>
    <t>UA9MUY</t>
  </si>
  <si>
    <t>RU9MR</t>
  </si>
  <si>
    <t xml:space="preserve">UA9MQC </t>
  </si>
  <si>
    <t>RA9MLF</t>
  </si>
  <si>
    <t>RA9MLC</t>
  </si>
  <si>
    <t>UA9MPW</t>
  </si>
  <si>
    <t>UA9MCD</t>
  </si>
  <si>
    <t>UH9MAA</t>
  </si>
  <si>
    <t xml:space="preserve">R9MJ </t>
  </si>
  <si>
    <t>UA9MED</t>
  </si>
  <si>
    <t>UA9MGR</t>
  </si>
  <si>
    <t>RA9MKT</t>
  </si>
  <si>
    <t>RA9MLU</t>
  </si>
  <si>
    <t>R8MB</t>
  </si>
  <si>
    <t>R9MAA</t>
  </si>
  <si>
    <t>R9MZAA</t>
  </si>
  <si>
    <t>RA9MAI</t>
  </si>
  <si>
    <t>RA9MBJ</t>
  </si>
  <si>
    <t>RA9MDJ</t>
  </si>
  <si>
    <t>RA9MKD</t>
  </si>
  <si>
    <t>RA9MKR</t>
  </si>
  <si>
    <t xml:space="preserve">RA9MLN </t>
  </si>
  <si>
    <t xml:space="preserve">RA9MMV </t>
  </si>
  <si>
    <t>RU9MJ</t>
  </si>
  <si>
    <t xml:space="preserve">RV9MO </t>
  </si>
  <si>
    <t>RV9MY</t>
  </si>
  <si>
    <t>UA9MAP</t>
  </si>
  <si>
    <t>UA9MCM</t>
  </si>
  <si>
    <t>UA9MHK</t>
  </si>
  <si>
    <t>UA9MIF</t>
  </si>
  <si>
    <t>UA9MJH</t>
  </si>
  <si>
    <t>UA9MLY</t>
  </si>
  <si>
    <t>UA9MM</t>
  </si>
  <si>
    <t>UA9MMS</t>
  </si>
  <si>
    <t>UA9MV</t>
  </si>
  <si>
    <t>UB9MAG</t>
  </si>
  <si>
    <t>UB9MAH</t>
  </si>
  <si>
    <t>UB9MAQ</t>
  </si>
  <si>
    <t>UB9MAR</t>
  </si>
  <si>
    <t>UB9MAX</t>
  </si>
  <si>
    <t>UB9MAZ</t>
  </si>
  <si>
    <t>R9MO</t>
  </si>
  <si>
    <t>UA9MIL</t>
  </si>
  <si>
    <t>RM8M</t>
  </si>
  <si>
    <t>R9MA</t>
  </si>
  <si>
    <t>R8MM</t>
  </si>
  <si>
    <t>R8MZ</t>
  </si>
  <si>
    <t>R8MA</t>
  </si>
  <si>
    <t>R9MZAB</t>
  </si>
  <si>
    <t>R9MZAE</t>
  </si>
  <si>
    <t>RA9MAK</t>
  </si>
  <si>
    <t>RA9MI</t>
  </si>
  <si>
    <t>RN9MW</t>
  </si>
  <si>
    <t>RU9MC</t>
  </si>
  <si>
    <t>UA9MAF</t>
  </si>
  <si>
    <t>UB9MAE</t>
  </si>
  <si>
    <t>Клюев В.И.</t>
  </si>
  <si>
    <t>Мартынычев В.П.</t>
  </si>
  <si>
    <t>Шевелёва О.А.</t>
  </si>
  <si>
    <t>Бекина А.С.</t>
  </si>
  <si>
    <t>Морозов Д.М.</t>
  </si>
  <si>
    <t>Кузнецов В.В.</t>
  </si>
  <si>
    <t>R9MAM</t>
  </si>
  <si>
    <t>RA9N</t>
  </si>
  <si>
    <t>RC9M</t>
  </si>
  <si>
    <t>UA9MHG</t>
  </si>
  <si>
    <t>UA9ML</t>
  </si>
  <si>
    <t>UB9MBD</t>
  </si>
  <si>
    <t>Алексеев А. И.</t>
  </si>
  <si>
    <t>Барабанова М.С.</t>
  </si>
  <si>
    <t>Даниель В.В.</t>
  </si>
  <si>
    <t>Дергаев В.А.</t>
  </si>
  <si>
    <t>Захарова В.А.</t>
  </si>
  <si>
    <t>Иолосова В.С.</t>
  </si>
  <si>
    <t>Мартынычев Д.В.</t>
  </si>
  <si>
    <t>Матафонова Т.А.</t>
  </si>
  <si>
    <t>Петрунишина Е.В.</t>
  </si>
  <si>
    <t>Потанин А.И.</t>
  </si>
  <si>
    <t>Станкевич Т.А.</t>
  </si>
  <si>
    <t>UB9MAL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</si>
</sst>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1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 wrapText="1"/>
    </xf>
    <xf numFmtId="0" fontId="5" fillId="34" borderId="3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33" borderId="33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34" xfId="0" applyNumberFormat="1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3" fillId="34" borderId="43" xfId="0" applyNumberFormat="1" applyFont="1" applyFill="1" applyBorder="1" applyAlignment="1">
      <alignment horizontal="center" vertical="center" wrapText="1"/>
    </xf>
    <xf numFmtId="0" fontId="3" fillId="34" borderId="4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8"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name val="Cambria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CC"/>
      <rgbColor rgb="00002060"/>
      <rgbColor rgb="000033CC"/>
      <rgbColor rgb="000099FF"/>
      <rgbColor rgb="000066FF"/>
      <rgbColor rgb="00FFFF00"/>
      <rgbColor rgb="00FFFFFF"/>
      <rgbColor rgb="00FF0000"/>
      <rgbColor rgb="00FFFFC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666750</xdr:colOff>
      <xdr:row>1</xdr:row>
      <xdr:rowOff>28575</xdr:rowOff>
    </xdr:from>
    <xdr:to>
      <xdr:col>15</xdr:col>
      <xdr:colOff>190500</xdr:colOff>
      <xdr:row>3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86825" y="2190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1</xdr:row>
      <xdr:rowOff>9525</xdr:rowOff>
    </xdr:from>
    <xdr:to>
      <xdr:col>8</xdr:col>
      <xdr:colOff>600075</xdr:colOff>
      <xdr:row>3</xdr:row>
      <xdr:rowOff>57150</xdr:rowOff>
    </xdr:to>
    <xdr:pic>
      <xdr:nvPicPr>
        <xdr:cNvPr id="1" name="Command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72200" y="104775"/>
          <a:ext cx="11906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R1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0" bestFit="1" customWidth="1"/>
    <col min="2" max="2" width="15.7109375" style="0" customWidth="1"/>
    <col min="3" max="3" width="14.7109375" style="0" customWidth="1"/>
    <col min="4" max="9" width="14.7109375" style="15" customWidth="1"/>
    <col min="10" max="10" width="14.7109375" style="23" customWidth="1"/>
    <col min="11" max="12" width="14.7109375" style="15" customWidth="1"/>
  </cols>
  <sheetData>
    <row r="2" spans="1:18" ht="18">
      <c r="A2" s="97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3"/>
      <c r="N2" s="13"/>
      <c r="O2" s="13"/>
      <c r="P2" s="13"/>
      <c r="Q2" s="13"/>
      <c r="R2" s="13"/>
    </row>
    <row r="4" spans="1:12" ht="20.25">
      <c r="A4" s="14"/>
      <c r="B4" s="3" t="s">
        <v>32</v>
      </c>
      <c r="C4" s="3" t="s">
        <v>60</v>
      </c>
      <c r="D4" s="4" t="s">
        <v>75</v>
      </c>
      <c r="E4" s="4" t="s">
        <v>76</v>
      </c>
      <c r="F4" s="4" t="s">
        <v>77</v>
      </c>
      <c r="G4" s="4" t="s">
        <v>78</v>
      </c>
      <c r="H4" s="4" t="s">
        <v>51</v>
      </c>
      <c r="I4" s="4" t="s">
        <v>52</v>
      </c>
      <c r="J4" s="4" t="s">
        <v>53</v>
      </c>
      <c r="K4" s="4" t="s">
        <v>54</v>
      </c>
      <c r="L4" s="4" t="s">
        <v>79</v>
      </c>
    </row>
    <row r="5" spans="1:12" ht="15">
      <c r="A5" s="14">
        <v>1</v>
      </c>
      <c r="B5" s="5" t="s">
        <v>7</v>
      </c>
      <c r="C5" s="63">
        <f>D5+E5+F5+G5+H5+I5+J5+K5+L5</f>
        <v>15550.475380309143</v>
      </c>
      <c r="D5" s="61">
        <f>IF(ISERROR(VLOOKUP(B5,DXman_КВ!$B$6:$C$130,2,FALSE)),0,VLOOKUP(B5,DXman_КВ!$B$6:$C$130,2,FALSE))</f>
        <v>5103.132743363676</v>
      </c>
      <c r="E5" s="62">
        <f>IF(ISERROR(VLOOKUP(B5,DXman_УКВ!$B$6:$C$130,2,FALSE)),0,VLOOKUP(B5,DXman_УКВ!$B$6:$C$130,2,FALSE))</f>
        <v>213</v>
      </c>
      <c r="F5" s="61">
        <f>IF(ISERROR(VLOOKUP(B5,Contestman!$B$5:$C$129,2,FALSE)),0,VLOOKUP(B5,Contestman!$B$5:$C$129,2,FALSE))</f>
        <v>1414.642</v>
      </c>
      <c r="G5" s="61">
        <f>IF(ISERROR(VLOOKUP(B5,Contestman!$H$5:$I$129,2,FALSE)),0,VLOOKUP(B5,Contestman!$H$5:$I$129,2,FALSE))</f>
        <v>0</v>
      </c>
      <c r="H5" s="62">
        <f>IF(ISERROR(VLOOKUP(B5,RDA!$B$5:$C$129,2,FALSE)),0,VLOOKUP(B5,RDA!$B$5:$C$129,2,FALSE))</f>
        <v>1865</v>
      </c>
      <c r="I5" s="62">
        <f>IF(ISERROR(VLOOKUP(B5,RDA!$G$5:$H$129,2,FALSE)),0,VLOOKUP(B5,RDA!$G$5:$H$129,2,FALSE))</f>
        <v>3344</v>
      </c>
      <c r="J5" s="61">
        <f>IF(ISERROR(VLOOKUP(B5,IOTA!$B$5:$C$129,2,FALSE)),0,VLOOKUP(B5,IOTA!$B$5:$C$129,2,FALSE))</f>
        <v>1688.700636945467</v>
      </c>
      <c r="K5" s="62">
        <f>IF(ISERROR(VLOOKUP(B5,AWARDS!$B$6:$C$130,2,FALSE)),0,VLOOKUP(B5,AWARDS!$B$6:$C$130,2,FALSE))</f>
        <v>1922</v>
      </c>
      <c r="L5" s="61">
        <f>IF(ISERROR(VLOOKUP(B5,Конструктор!$B$6:$C$130,2,FALSE)),0,VLOOKUP(B5,Конструктор!$B$6:$C$130,2,FALSE))</f>
        <v>0</v>
      </c>
    </row>
    <row r="6" spans="1:12" ht="15">
      <c r="A6" s="14">
        <v>2</v>
      </c>
      <c r="B6" s="5" t="s">
        <v>95</v>
      </c>
      <c r="C6" s="60">
        <f>D6+E6+F6+G6+H6+I6+J6+K6+L6</f>
        <v>12102.399223696093</v>
      </c>
      <c r="D6" s="61">
        <f>IF(ISERROR(VLOOKUP(B6,DXman_КВ!$B$6:$C$130,2,FALSE)),0,VLOOKUP(B6,DXman_КВ!$B$6:$C$130,2,FALSE))</f>
        <v>5367.000000000892</v>
      </c>
      <c r="E6" s="62">
        <f>IF(ISERROR(VLOOKUP(B6,DXman_УКВ!$B$6:$C$130,2,FALSE)),0,VLOOKUP(B6,DXman_УКВ!$B$6:$C$130,2,FALSE))</f>
        <v>3207</v>
      </c>
      <c r="F6" s="61">
        <f>IF(ISERROR(VLOOKUP(B6,Contestman!$B$5:$C$129,2,FALSE)),0,VLOOKUP(B6,Contestman!$B$5:$C$129,2,FALSE))</f>
        <v>86.4182</v>
      </c>
      <c r="G6" s="61">
        <f>IF(ISERROR(VLOOKUP(B6,Contestman!$H$5:$I$129,2,FALSE)),0,VLOOKUP(B6,Contestman!$H$5:$I$129,2,FALSE))</f>
        <v>1827.8</v>
      </c>
      <c r="H6" s="62">
        <f>IF(ISERROR(VLOOKUP(B6,RDA!$B$5:$C$129,2,FALSE)),0,VLOOKUP(B6,RDA!$B$5:$C$129,2,FALSE))</f>
        <v>1</v>
      </c>
      <c r="I6" s="62">
        <f>IF(ISERROR(VLOOKUP(B6,RDA!$G$5:$H$129,2,FALSE)),0,VLOOKUP(B6,RDA!$G$5:$H$129,2,FALSE))</f>
        <v>16</v>
      </c>
      <c r="J6" s="61">
        <f>IF(ISERROR(VLOOKUP(B6,IOTA!$B$5:$C$129,2,FALSE)),0,VLOOKUP(B6,IOTA!$B$5:$C$129,2,FALSE))</f>
        <v>933.0700636952031</v>
      </c>
      <c r="K6" s="62">
        <f>IF(ISERROR(VLOOKUP(B6,AWARDS!$B$6:$C$130,2,FALSE)),0,VLOOKUP(B6,AWARDS!$B$6:$C$130,2,FALSE))</f>
        <v>630</v>
      </c>
      <c r="L6" s="61">
        <f>IF(ISERROR(VLOOKUP(B6,Конструктор!$B$6:$C$130,2,FALSE)),0,VLOOKUP(B6,Конструктор!$B$6:$C$130,2,FALSE))</f>
        <v>34.110960000000006</v>
      </c>
    </row>
    <row r="7" spans="1:12" ht="15">
      <c r="A7" s="14">
        <v>3</v>
      </c>
      <c r="B7" s="5" t="s">
        <v>33</v>
      </c>
      <c r="C7" s="60">
        <f>D7+E7+F7+G7+H7+I7+J7+K7+L7</f>
        <v>10756.051888367914</v>
      </c>
      <c r="D7" s="61">
        <f>IF(ISERROR(VLOOKUP(B7,DXman_КВ!$B$6:$C$130,2,FALSE)),0,VLOOKUP(B7,DXman_КВ!$B$6:$C$130,2,FALSE))</f>
        <v>3572.6548672573435</v>
      </c>
      <c r="E7" s="62">
        <f>IF(ISERROR(VLOOKUP(B7,DXman_УКВ!$B$6:$C$130,2,FALSE)),0,VLOOKUP(B7,DXman_УКВ!$B$6:$C$130,2,FALSE))</f>
        <v>463</v>
      </c>
      <c r="F7" s="61">
        <f>IF(ISERROR(VLOOKUP(B7,Contestman!$B$5:$C$129,2,FALSE)),0,VLOOKUP(B7,Contestman!$B$5:$C$129,2,FALSE))</f>
        <v>2403.2288000000003</v>
      </c>
      <c r="G7" s="61">
        <f>IF(ISERROR(VLOOKUP(B7,Contestman!$H$5:$I$129,2,FALSE)),0,VLOOKUP(B7,Contestman!$H$5:$I$129,2,FALSE))</f>
        <v>154.625</v>
      </c>
      <c r="H7" s="62">
        <f>IF(ISERROR(VLOOKUP(B7,RDA!$B$5:$C$129,2,FALSE)),0,VLOOKUP(B7,RDA!$B$5:$C$129,2,FALSE))</f>
        <v>2161</v>
      </c>
      <c r="I7" s="62">
        <f>IF(ISERROR(VLOOKUP(B7,RDA!$G$5:$H$129,2,FALSE)),0,VLOOKUP(B7,RDA!$G$5:$H$129,2,FALSE))</f>
        <v>1072</v>
      </c>
      <c r="J7" s="61">
        <f>IF(ISERROR(VLOOKUP(B7,IOTA!$B$5:$C$129,2,FALSE)),0,VLOOKUP(B7,IOTA!$B$5:$C$129,2,FALSE))</f>
        <v>653.5432211105705</v>
      </c>
      <c r="K7" s="62">
        <f>IF(ISERROR(VLOOKUP(B7,AWARDS!$B$6:$C$130,2,FALSE)),0,VLOOKUP(B7,AWARDS!$B$6:$C$130,2,FALSE))</f>
        <v>276</v>
      </c>
      <c r="L7" s="61">
        <f>IF(ISERROR(VLOOKUP(B7,Конструктор!$B$6:$C$130,2,FALSE)),0,VLOOKUP(B7,Конструктор!$B$6:$C$130,2,FALSE))</f>
        <v>0</v>
      </c>
    </row>
    <row r="8" spans="1:12" ht="15">
      <c r="A8" s="14">
        <v>4</v>
      </c>
      <c r="B8" s="5" t="s">
        <v>37</v>
      </c>
      <c r="C8" s="60">
        <f>D8+E8+F8+G8+H8+I8+J8+K8+L8</f>
        <v>10367.403693722561</v>
      </c>
      <c r="D8" s="61">
        <f>IF(ISERROR(VLOOKUP(B8,DXman_КВ!$B$6:$C$130,2,FALSE)),0,VLOOKUP(B8,DXman_КВ!$B$6:$C$130,2,FALSE))</f>
        <v>5828.000000000892</v>
      </c>
      <c r="E8" s="62">
        <f>IF(ISERROR(VLOOKUP(B8,DXman_УКВ!$B$6:$C$130,2,FALSE)),0,VLOOKUP(B8,DXman_УКВ!$B$6:$C$130,2,FALSE))</f>
        <v>0</v>
      </c>
      <c r="F8" s="61">
        <f>IF(ISERROR(VLOOKUP(B8,Contestman!$B$5:$C$129,2,FALSE)),0,VLOOKUP(B8,Contestman!$B$5:$C$129,2,FALSE))</f>
        <v>3758.0006</v>
      </c>
      <c r="G8" s="61">
        <f>IF(ISERROR(VLOOKUP(B8,Contestman!$H$5:$I$129,2,FALSE)),0,VLOOKUP(B8,Contestman!$H$5:$I$129,2,FALSE))</f>
        <v>0</v>
      </c>
      <c r="H8" s="62">
        <f>IF(ISERROR(VLOOKUP(B8,RDA!$B$5:$C$129,2,FALSE)),0,VLOOKUP(B8,RDA!$B$5:$C$129,2,FALSE))</f>
        <v>435</v>
      </c>
      <c r="I8" s="62">
        <f>IF(ISERROR(VLOOKUP(B8,RDA!$G$5:$H$129,2,FALSE)),0,VLOOKUP(B8,RDA!$G$5:$H$129,2,FALSE))</f>
        <v>32</v>
      </c>
      <c r="J8" s="61">
        <f>IF(ISERROR(VLOOKUP(B8,IOTA!$B$5:$C$129,2,FALSE)),0,VLOOKUP(B8,IOTA!$B$5:$C$129,2,FALSE))</f>
        <v>314.40309372166917</v>
      </c>
      <c r="K8" s="62">
        <f>IF(ISERROR(VLOOKUP(B8,AWARDS!$B$6:$C$130,2,FALSE)),0,VLOOKUP(B8,AWARDS!$B$6:$C$130,2,FALSE))</f>
        <v>0</v>
      </c>
      <c r="L8" s="61">
        <f>IF(ISERROR(VLOOKUP(B8,Конструктор!$B$6:$C$130,2,FALSE)),0,VLOOKUP(B8,Конструктор!$B$6:$C$130,2,FALSE))</f>
        <v>0</v>
      </c>
    </row>
    <row r="9" spans="1:12" ht="15">
      <c r="A9" s="14">
        <v>5</v>
      </c>
      <c r="B9" s="5" t="s">
        <v>5</v>
      </c>
      <c r="C9" s="60">
        <f>D9+E9+F9+G9+H9+I9+J9+K9+L9</f>
        <v>9429.76485044882</v>
      </c>
      <c r="D9" s="61">
        <f>IF(ISERROR(VLOOKUP(B9,DXman_КВ!$B$6:$C$130,2,FALSE)),0,VLOOKUP(B9,DXman_КВ!$B$6:$C$130,2,FALSE))</f>
        <v>2421.6725663720695</v>
      </c>
      <c r="E9" s="62">
        <f>IF(ISERROR(VLOOKUP(B9,DXman_УКВ!$B$6:$C$130,2,FALSE)),0,VLOOKUP(B9,DXman_УКВ!$B$6:$C$130,2,FALSE))</f>
        <v>0</v>
      </c>
      <c r="F9" s="61">
        <f>IF(ISERROR(VLOOKUP(B9,Contestman!$B$5:$C$129,2,FALSE)),0,VLOOKUP(B9,Contestman!$B$5:$C$129,2,FALSE))</f>
        <v>1416.3598</v>
      </c>
      <c r="G9" s="61">
        <f>IF(ISERROR(VLOOKUP(B9,Contestman!$H$5:$I$129,2,FALSE)),0,VLOOKUP(B9,Contestman!$H$5:$I$129,2,FALSE))</f>
        <v>0</v>
      </c>
      <c r="H9" s="62">
        <f>IF(ISERROR(VLOOKUP(B9,RDA!$B$5:$C$129,2,FALSE)),0,VLOOKUP(B9,RDA!$B$5:$C$129,2,FALSE))</f>
        <v>1160</v>
      </c>
      <c r="I9" s="62">
        <f>IF(ISERROR(VLOOKUP(B9,RDA!$G$5:$H$129,2,FALSE)),0,VLOOKUP(B9,RDA!$G$5:$H$129,2,FALSE))</f>
        <v>3360</v>
      </c>
      <c r="J9" s="61">
        <f>IF(ISERROR(VLOOKUP(B9,IOTA!$B$5:$C$129,2,FALSE)),0,VLOOKUP(B9,IOTA!$B$5:$C$129,2,FALSE))</f>
        <v>535.7324840767496</v>
      </c>
      <c r="K9" s="62">
        <f>IF(ISERROR(VLOOKUP(B9,AWARDS!$B$6:$C$130,2,FALSE)),0,VLOOKUP(B9,AWARDS!$B$6:$C$130,2,FALSE))</f>
        <v>536</v>
      </c>
      <c r="L9" s="61">
        <f>IF(ISERROR(VLOOKUP(B9,Конструктор!$B$6:$C$130,2,FALSE)),0,VLOOKUP(B9,Конструктор!$B$6:$C$130,2,FALSE))</f>
        <v>0</v>
      </c>
    </row>
    <row r="10" spans="1:12" ht="15">
      <c r="A10" s="14">
        <v>6</v>
      </c>
      <c r="B10" s="5" t="s">
        <v>49</v>
      </c>
      <c r="C10" s="60">
        <f>D10+E10+F10+G10+H10+I10+J10+K10+L10</f>
        <v>8546.827071000249</v>
      </c>
      <c r="D10" s="61">
        <f>IF(ISERROR(VLOOKUP(B10,DXman_КВ!$B$6:$C$130,2,FALSE)),0,VLOOKUP(B10,DXman_КВ!$B$6:$C$130,2,FALSE))</f>
        <v>4182.115044248453</v>
      </c>
      <c r="E10" s="62">
        <f>IF(ISERROR(VLOOKUP(B10,DXman_УКВ!$B$6:$C$130,2,FALSE)),0,VLOOKUP(B10,DXman_УКВ!$B$6:$C$130,2,FALSE))</f>
        <v>1526</v>
      </c>
      <c r="F10" s="61">
        <f>IF(ISERROR(VLOOKUP(B10,Contestman!$B$5:$C$129,2,FALSE)),0,VLOOKUP(B10,Contestman!$B$5:$C$129,2,FALSE))</f>
        <v>103.34259999999999</v>
      </c>
      <c r="G10" s="61">
        <f>IF(ISERROR(VLOOKUP(B10,Contestman!$H$5:$I$129,2,FALSE)),0,VLOOKUP(B10,Contestman!$H$5:$I$129,2,FALSE))</f>
        <v>0</v>
      </c>
      <c r="H10" s="62">
        <f>IF(ISERROR(VLOOKUP(B10,RDA!$B$5:$C$129,2,FALSE)),0,VLOOKUP(B10,RDA!$B$5:$C$129,2,FALSE))</f>
        <v>780</v>
      </c>
      <c r="I10" s="62">
        <f>IF(ISERROR(VLOOKUP(B10,RDA!$G$5:$H$129,2,FALSE)),0,VLOOKUP(B10,RDA!$G$5:$H$129,2,FALSE))</f>
        <v>128</v>
      </c>
      <c r="J10" s="61">
        <f>IF(ISERROR(VLOOKUP(B10,IOTA!$B$5:$C$129,2,FALSE)),0,VLOOKUP(B10,IOTA!$B$5:$C$129,2,FALSE))</f>
        <v>431.3694267517957</v>
      </c>
      <c r="K10" s="62">
        <f>IF(ISERROR(VLOOKUP(B10,AWARDS!$B$6:$C$130,2,FALSE)),0,VLOOKUP(B10,AWARDS!$B$6:$C$130,2,FALSE))</f>
        <v>1396</v>
      </c>
      <c r="L10" s="61">
        <f>IF(ISERROR(VLOOKUP(B10,Конструктор!$B$6:$C$130,2,FALSE)),0,VLOOKUP(B10,Конструктор!$B$6:$C$130,2,FALSE))</f>
        <v>0</v>
      </c>
    </row>
    <row r="11" spans="1:12" ht="15">
      <c r="A11" s="14">
        <v>7</v>
      </c>
      <c r="B11" s="5" t="s">
        <v>41</v>
      </c>
      <c r="C11" s="60">
        <f>D11+E11+F11+G11+H11+I11+J11+K11+L11</f>
        <v>8314.486272684237</v>
      </c>
      <c r="D11" s="61">
        <f>IF(ISERROR(VLOOKUP(B11,DXman_КВ!$B$6:$C$130,2,FALSE)),0,VLOOKUP(B11,DXman_КВ!$B$6:$C$130,2,FALSE))</f>
        <v>4507.088495576073</v>
      </c>
      <c r="E11" s="62">
        <f>IF(ISERROR(VLOOKUP(B11,DXman_УКВ!$B$6:$C$130,2,FALSE)),0,VLOOKUP(B11,DXman_УКВ!$B$6:$C$130,2,FALSE))</f>
        <v>373</v>
      </c>
      <c r="F11" s="61">
        <f>IF(ISERROR(VLOOKUP(B11,Contestman!$B$5:$C$129,2,FALSE)),0,VLOOKUP(B11,Contestman!$B$5:$C$129,2,FALSE))</f>
        <v>0</v>
      </c>
      <c r="G11" s="61">
        <f>IF(ISERROR(VLOOKUP(B11,Contestman!$H$5:$I$129,2,FALSE)),0,VLOOKUP(B11,Contestman!$H$5:$I$129,2,FALSE))</f>
        <v>0</v>
      </c>
      <c r="H11" s="62">
        <f>IF(ISERROR(VLOOKUP(B11,RDA!$B$5:$C$129,2,FALSE)),0,VLOOKUP(B11,RDA!$B$5:$C$129,2,FALSE))</f>
        <v>856</v>
      </c>
      <c r="I11" s="62">
        <f>IF(ISERROR(VLOOKUP(B11,RDA!$G$5:$H$129,2,FALSE)),0,VLOOKUP(B11,RDA!$G$5:$H$129,2,FALSE))</f>
        <v>32</v>
      </c>
      <c r="J11" s="61">
        <f>IF(ISERROR(VLOOKUP(B11,IOTA!$B$5:$C$129,2,FALSE)),0,VLOOKUP(B11,IOTA!$B$5:$C$129,2,FALSE))</f>
        <v>1286.6988171081643</v>
      </c>
      <c r="K11" s="62">
        <f>IF(ISERROR(VLOOKUP(B11,AWARDS!$B$6:$C$130,2,FALSE)),0,VLOOKUP(B11,AWARDS!$B$6:$C$130,2,FALSE))</f>
        <v>361</v>
      </c>
      <c r="L11" s="61">
        <f>IF(ISERROR(VLOOKUP(B11,Конструктор!$B$6:$C$130,2,FALSE)),0,VLOOKUP(B11,Конструктор!$B$6:$C$130,2,FALSE))</f>
        <v>898.6989600000002</v>
      </c>
    </row>
    <row r="12" spans="1:12" ht="15">
      <c r="A12" s="14">
        <v>8</v>
      </c>
      <c r="B12" s="5" t="s">
        <v>121</v>
      </c>
      <c r="C12" s="60">
        <f>D12+E12+F12+G12+H12+I12+J12+K12+L12</f>
        <v>7402.254799727018</v>
      </c>
      <c r="D12" s="61">
        <f>IF(ISERROR(VLOOKUP(B12,DXman_КВ!$B$6:$C$130,2,FALSE)),0,VLOOKUP(B12,DXman_КВ!$B$6:$C$130,2,FALSE))</f>
        <v>3442.9026548678653</v>
      </c>
      <c r="E12" s="62">
        <f>IF(ISERROR(VLOOKUP(B12,DXman_УКВ!$B$6:$C$130,2,FALSE)),0,VLOOKUP(B12,DXman_УКВ!$B$6:$C$130,2,FALSE))</f>
        <v>1011</v>
      </c>
      <c r="F12" s="61">
        <f>IF(ISERROR(VLOOKUP(B12,Contestman!$B$5:$C$129,2,FALSE)),0,VLOOKUP(B12,Contestman!$B$5:$C$129,2,FALSE))</f>
        <v>32.0728</v>
      </c>
      <c r="G12" s="61">
        <f>IF(ISERROR(VLOOKUP(B12,Contestman!$H$5:$I$129,2,FALSE)),0,VLOOKUP(B12,Contestman!$H$5:$I$129,2,FALSE))</f>
        <v>0</v>
      </c>
      <c r="H12" s="62">
        <f>IF(ISERROR(VLOOKUP(B12,RDA!$B$5:$C$129,2,FALSE)),0,VLOOKUP(B12,RDA!$B$5:$C$129,2,FALSE))</f>
        <v>1324</v>
      </c>
      <c r="I12" s="62">
        <f>IF(ISERROR(VLOOKUP(B12,RDA!$G$5:$H$129,2,FALSE)),0,VLOOKUP(B12,RDA!$G$5:$H$129,2,FALSE))</f>
        <v>160</v>
      </c>
      <c r="J12" s="61">
        <f>IF(ISERROR(VLOOKUP(B12,IOTA!$B$5:$C$129,2,FALSE)),0,VLOOKUP(B12,IOTA!$B$5:$C$129,2,FALSE))</f>
        <v>417.2793448591525</v>
      </c>
      <c r="K12" s="62">
        <f>IF(ISERROR(VLOOKUP(B12,AWARDS!$B$6:$C$130,2,FALSE)),0,VLOOKUP(B12,AWARDS!$B$6:$C$130,2,FALSE))</f>
        <v>1015</v>
      </c>
      <c r="L12" s="61">
        <f>IF(ISERROR(VLOOKUP(B12,Конструктор!$B$6:$C$130,2,FALSE)),0,VLOOKUP(B12,Конструктор!$B$6:$C$130,2,FALSE))</f>
        <v>0</v>
      </c>
    </row>
    <row r="13" spans="1:12" ht="15">
      <c r="A13" s="14">
        <v>9</v>
      </c>
      <c r="B13" s="5" t="s">
        <v>10</v>
      </c>
      <c r="C13" s="60">
        <f>D13+E13+F13+G13+H13+I13+J13+K13+L13</f>
        <v>6041.880768519649</v>
      </c>
      <c r="D13" s="61">
        <f>IF(ISERROR(VLOOKUP(B13,DXman_КВ!$B$6:$C$130,2,FALSE)),0,VLOOKUP(B13,DXman_КВ!$B$6:$C$130,2,FALSE))</f>
        <v>2693.1946902660184</v>
      </c>
      <c r="E13" s="62">
        <f>IF(ISERROR(VLOOKUP(B13,DXman_УКВ!$B$6:$C$130,2,FALSE)),0,VLOOKUP(B13,DXman_УКВ!$B$6:$C$130,2,FALSE))</f>
        <v>0</v>
      </c>
      <c r="F13" s="61">
        <f>IF(ISERROR(VLOOKUP(B13,Contestman!$B$5:$C$129,2,FALSE)),0,VLOOKUP(B13,Contestman!$B$5:$C$129,2,FALSE))</f>
        <v>0</v>
      </c>
      <c r="G13" s="61">
        <f>IF(ISERROR(VLOOKUP(B13,Contestman!$H$5:$I$129,2,FALSE)),0,VLOOKUP(B13,Contestman!$H$5:$I$129,2,FALSE))</f>
        <v>0</v>
      </c>
      <c r="H13" s="62">
        <f>IF(ISERROR(VLOOKUP(B13,RDA!$B$5:$C$129,2,FALSE)),0,VLOOKUP(B13,RDA!$B$5:$C$129,2,FALSE))</f>
        <v>1859</v>
      </c>
      <c r="I13" s="62">
        <f>IF(ISERROR(VLOOKUP(B13,RDA!$G$5:$H$129,2,FALSE)),0,VLOOKUP(B13,RDA!$G$5:$H$129,2,FALSE))</f>
        <v>704</v>
      </c>
      <c r="J13" s="61">
        <f>IF(ISERROR(VLOOKUP(B13,IOTA!$B$5:$C$129,2,FALSE)),0,VLOOKUP(B13,IOTA!$B$5:$C$129,2,FALSE))</f>
        <v>785.6860782536307</v>
      </c>
      <c r="K13" s="62">
        <f>IF(ISERROR(VLOOKUP(B13,AWARDS!$B$6:$C$130,2,FALSE)),0,VLOOKUP(B13,AWARDS!$B$6:$C$130,2,FALSE))</f>
        <v>0</v>
      </c>
      <c r="L13" s="61">
        <f>IF(ISERROR(VLOOKUP(B13,Конструктор!$B$6:$C$130,2,FALSE)),0,VLOOKUP(B13,Конструктор!$B$6:$C$130,2,FALSE))</f>
        <v>0</v>
      </c>
    </row>
    <row r="14" spans="1:12" ht="15">
      <c r="A14" s="14">
        <v>10</v>
      </c>
      <c r="B14" s="5" t="s">
        <v>159</v>
      </c>
      <c r="C14" s="60">
        <f>D14+E14+F14+G14+H14+I14+J14+K14+L14</f>
        <v>5079.200606545155</v>
      </c>
      <c r="D14" s="61">
        <f>IF(ISERROR(VLOOKUP(B14,DXman_КВ!$B$6:$C$130,2,FALSE)),0,VLOOKUP(B14,DXman_КВ!$B$6:$C$130,2,FALSE))</f>
        <v>1089.2212389382005</v>
      </c>
      <c r="E14" s="62">
        <f>IF(ISERROR(VLOOKUP(B14,DXman_УКВ!$B$6:$C$130,2,FALSE)),0,VLOOKUP(B14,DXman_УКВ!$B$6:$C$130,2,FALSE))</f>
        <v>1541</v>
      </c>
      <c r="F14" s="61">
        <f>IF(ISERROR(VLOOKUP(B14,Contestman!$B$5:$C$129,2,FALSE)),0,VLOOKUP(B14,Contestman!$B$5:$C$129,2,FALSE))</f>
        <v>0</v>
      </c>
      <c r="G14" s="61">
        <f>IF(ISERROR(VLOOKUP(B14,Contestman!$H$5:$I$129,2,FALSE)),0,VLOOKUP(B14,Contestman!$H$5:$I$129,2,FALSE))</f>
        <v>752.175</v>
      </c>
      <c r="H14" s="62">
        <f>IF(ISERROR(VLOOKUP(B14,RDA!$B$5:$C$129,2,FALSE)),0,VLOOKUP(B14,RDA!$B$5:$C$129,2,FALSE))</f>
        <v>1026</v>
      </c>
      <c r="I14" s="62">
        <f>IF(ISERROR(VLOOKUP(B14,RDA!$G$5:$H$129,2,FALSE)),0,VLOOKUP(B14,RDA!$G$5:$H$129,2,FALSE))</f>
        <v>160</v>
      </c>
      <c r="J14" s="61">
        <f>IF(ISERROR(VLOOKUP(B14,IOTA!$B$5:$C$129,2,FALSE)),0,VLOOKUP(B14,IOTA!$B$5:$C$129,2,FALSE))</f>
        <v>202.80436760695451</v>
      </c>
      <c r="K14" s="62">
        <f>IF(ISERROR(VLOOKUP(B14,AWARDS!$B$6:$C$130,2,FALSE)),0,VLOOKUP(B14,AWARDS!$B$6:$C$130,2,FALSE))</f>
        <v>308</v>
      </c>
      <c r="L14" s="61">
        <f>IF(ISERROR(VLOOKUP(B14,Конструктор!$B$6:$C$130,2,FALSE)),0,VLOOKUP(B14,Конструктор!$B$6:$C$130,2,FALSE))</f>
        <v>0</v>
      </c>
    </row>
    <row r="15" spans="1:12" ht="15">
      <c r="A15" s="14">
        <v>11</v>
      </c>
      <c r="B15" s="5" t="s">
        <v>8</v>
      </c>
      <c r="C15" s="60">
        <f>D15+E15+F15+G15+H15+I15+J15+K15+L15</f>
        <v>4364.361269698901</v>
      </c>
      <c r="D15" s="61">
        <f>IF(ISERROR(VLOOKUP(B15,DXman_КВ!$B$6:$C$130,2,FALSE)),0,VLOOKUP(B15,DXman_КВ!$B$6:$C$130,2,FALSE))</f>
        <v>4325.805309735298</v>
      </c>
      <c r="E15" s="62">
        <f>IF(ISERROR(VLOOKUP(B15,DXman_УКВ!$B$6:$C$130,2,FALSE)),0,VLOOKUP(B15,DXman_УКВ!$B$6:$C$130,2,FALSE))</f>
        <v>0</v>
      </c>
      <c r="F15" s="61">
        <f>IF(ISERROR(VLOOKUP(B15,Contestman!$B$5:$C$129,2,FALSE)),0,VLOOKUP(B15,Contestman!$B$5:$C$129,2,FALSE))</f>
        <v>0</v>
      </c>
      <c r="G15" s="61">
        <f>IF(ISERROR(VLOOKUP(B15,Contestman!$H$5:$I$129,2,FALSE)),0,VLOOKUP(B15,Contestman!$H$5:$I$129,2,FALSE))</f>
        <v>0</v>
      </c>
      <c r="H15" s="62">
        <f>IF(ISERROR(VLOOKUP(B15,RDA!$B$5:$C$129,2,FALSE)),0,VLOOKUP(B15,RDA!$B$5:$C$129,2,FALSE))</f>
        <v>1</v>
      </c>
      <c r="I15" s="62">
        <f>IF(ISERROR(VLOOKUP(B15,RDA!$G$5:$H$129,2,FALSE)),0,VLOOKUP(B15,RDA!$G$5:$H$129,2,FALSE))</f>
        <v>16</v>
      </c>
      <c r="J15" s="61">
        <f>IF(ISERROR(VLOOKUP(B15,IOTA!$B$5:$C$129,2,FALSE)),0,VLOOKUP(B15,IOTA!$B$5:$C$129,2,FALSE))</f>
        <v>21.555959963603332</v>
      </c>
      <c r="K15" s="62">
        <f>IF(ISERROR(VLOOKUP(B15,AWARDS!$B$6:$C$130,2,FALSE)),0,VLOOKUP(B15,AWARDS!$B$6:$C$130,2,FALSE))</f>
        <v>0</v>
      </c>
      <c r="L15" s="61">
        <f>IF(ISERROR(VLOOKUP(B15,Конструктор!$B$6:$C$130,2,FALSE)),0,VLOOKUP(B15,Конструктор!$B$6:$C$130,2,FALSE))</f>
        <v>0</v>
      </c>
    </row>
    <row r="16" spans="1:12" ht="15">
      <c r="A16" s="14">
        <v>12</v>
      </c>
      <c r="B16" s="5" t="s">
        <v>13</v>
      </c>
      <c r="C16" s="60">
        <f>D16+E16+F16+G16+H16+I16+J16+K16+L16</f>
        <v>4210.9292035406</v>
      </c>
      <c r="D16" s="61">
        <f>IF(ISERROR(VLOOKUP(B16,DXman_КВ!$B$6:$C$130,2,FALSE)),0,VLOOKUP(B16,DXman_КВ!$B$6:$C$130,2,FALSE))</f>
        <v>3598.9292035406</v>
      </c>
      <c r="E16" s="62">
        <f>IF(ISERROR(VLOOKUP(B16,DXman_УКВ!$B$6:$C$130,2,FALSE)),0,VLOOKUP(B16,DXman_УКВ!$B$6:$C$130,2,FALSE))</f>
        <v>0</v>
      </c>
      <c r="F16" s="61">
        <f>IF(ISERROR(VLOOKUP(B16,Contestman!$B$5:$C$129,2,FALSE)),0,VLOOKUP(B16,Contestman!$B$5:$C$129,2,FALSE))</f>
        <v>0</v>
      </c>
      <c r="G16" s="61">
        <f>IF(ISERROR(VLOOKUP(B16,Contestman!$H$5:$I$129,2,FALSE)),0,VLOOKUP(B16,Contestman!$H$5:$I$129,2,FALSE))</f>
        <v>0</v>
      </c>
      <c r="H16" s="62">
        <f>IF(ISERROR(VLOOKUP(B16,RDA!$B$5:$C$129,2,FALSE)),0,VLOOKUP(B16,RDA!$B$5:$C$129,2,FALSE))</f>
        <v>36</v>
      </c>
      <c r="I16" s="62">
        <f>IF(ISERROR(VLOOKUP(B16,RDA!$G$5:$H$129,2,FALSE)),0,VLOOKUP(B16,RDA!$G$5:$H$129,2,FALSE))</f>
        <v>576</v>
      </c>
      <c r="J16" s="61">
        <f>IF(ISERROR(VLOOKUP(B16,IOTA!$B$5:$C$129,2,FALSE)),0,VLOOKUP(B16,IOTA!$B$5:$C$129,2,FALSE))</f>
        <v>-6.30412316319455E-16</v>
      </c>
      <c r="K16" s="62">
        <f>IF(ISERROR(VLOOKUP(B16,AWARDS!$B$6:$C$130,2,FALSE)),0,VLOOKUP(B16,AWARDS!$B$6:$C$130,2,FALSE))</f>
        <v>0</v>
      </c>
      <c r="L16" s="61">
        <f>IF(ISERROR(VLOOKUP(B16,Конструктор!$B$6:$C$130,2,FALSE)),0,VLOOKUP(B16,Конструктор!$B$6:$C$130,2,FALSE))</f>
        <v>0</v>
      </c>
    </row>
    <row r="17" spans="1:12" ht="15">
      <c r="A17" s="14">
        <v>13</v>
      </c>
      <c r="B17" s="5" t="s">
        <v>30</v>
      </c>
      <c r="C17" s="60">
        <f>D17+E17+F17+G17+H17+I17+J17+K17+L17</f>
        <v>3678.2638187431403</v>
      </c>
      <c r="D17" s="61">
        <f>IF(ISERROR(VLOOKUP(B17,DXman_КВ!$B$6:$C$130,2,FALSE)),0,VLOOKUP(B17,DXman_КВ!$B$6:$C$130,2,FALSE))</f>
        <v>2349.80530973482</v>
      </c>
      <c r="E17" s="62">
        <f>IF(ISERROR(VLOOKUP(B17,DXman_УКВ!$B$6:$C$130,2,FALSE)),0,VLOOKUP(B17,DXman_УКВ!$B$6:$C$130,2,FALSE))</f>
        <v>0</v>
      </c>
      <c r="F17" s="61">
        <f>IF(ISERROR(VLOOKUP(B17,Contestman!$B$5:$C$129,2,FALSE)),0,VLOOKUP(B17,Contestman!$B$5:$C$129,2,FALSE))</f>
        <v>39.583600000000004</v>
      </c>
      <c r="G17" s="61">
        <f>IF(ISERROR(VLOOKUP(B17,Contestman!$H$5:$I$129,2,FALSE)),0,VLOOKUP(B17,Contestman!$H$5:$I$129,2,FALSE))</f>
        <v>9.725</v>
      </c>
      <c r="H17" s="62">
        <f>IF(ISERROR(VLOOKUP(B17,RDA!$B$5:$C$129,2,FALSE)),0,VLOOKUP(B17,RDA!$B$5:$C$129,2,FALSE))</f>
        <v>335</v>
      </c>
      <c r="I17" s="62">
        <f>IF(ISERROR(VLOOKUP(B17,RDA!$G$5:$H$129,2,FALSE)),0,VLOOKUP(B17,RDA!$G$5:$H$129,2,FALSE))</f>
        <v>592</v>
      </c>
      <c r="J17" s="61">
        <f>IF(ISERROR(VLOOKUP(B17,IOTA!$B$5:$C$129,2,FALSE)),0,VLOOKUP(B17,IOTA!$B$5:$C$129,2,FALSE))</f>
        <v>349.89990900832026</v>
      </c>
      <c r="K17" s="62">
        <f>IF(ISERROR(VLOOKUP(B17,AWARDS!$B$6:$C$130,2,FALSE)),0,VLOOKUP(B17,AWARDS!$B$6:$C$130,2,FALSE))</f>
        <v>0</v>
      </c>
      <c r="L17" s="61">
        <f>IF(ISERROR(VLOOKUP(B17,Конструктор!$B$6:$C$130,2,FALSE)),0,VLOOKUP(B17,Конструктор!$B$6:$C$130,2,FALSE))</f>
        <v>2.25</v>
      </c>
    </row>
    <row r="18" spans="1:12" ht="15">
      <c r="A18" s="14">
        <v>14</v>
      </c>
      <c r="B18" s="5" t="s">
        <v>1</v>
      </c>
      <c r="C18" s="60">
        <f>D18+E18+F18+G18+H18+I18+J18+K18+L18</f>
        <v>3471.1002966172377</v>
      </c>
      <c r="D18" s="61">
        <f>IF(ISERROR(VLOOKUP(B18,DXman_КВ!$B$6:$C$130,2,FALSE)),0,VLOOKUP(B18,DXman_КВ!$B$6:$C$130,2,FALSE))</f>
        <v>581.0530973451657</v>
      </c>
      <c r="E18" s="62">
        <f>IF(ISERROR(VLOOKUP(B18,DXman_УКВ!$B$6:$C$130,2,FALSE)),0,VLOOKUP(B18,DXman_УКВ!$B$6:$C$130,2,FALSE))</f>
        <v>1465</v>
      </c>
      <c r="F18" s="61">
        <f>IF(ISERROR(VLOOKUP(B18,Contestman!$B$5:$C$129,2,FALSE)),0,VLOOKUP(B18,Contestman!$B$5:$C$129,2,FALSE))</f>
        <v>565.653</v>
      </c>
      <c r="G18" s="61">
        <f>IF(ISERROR(VLOOKUP(B18,Contestman!$H$5:$I$129,2,FALSE)),0,VLOOKUP(B18,Contestman!$H$5:$I$129,2,FALSE))</f>
        <v>245.275</v>
      </c>
      <c r="H18" s="62">
        <f>IF(ISERROR(VLOOKUP(B18,RDA!$B$5:$C$129,2,FALSE)),0,VLOOKUP(B18,RDA!$B$5:$C$129,2,FALSE))</f>
        <v>502</v>
      </c>
      <c r="I18" s="62">
        <f>IF(ISERROR(VLOOKUP(B18,RDA!$G$5:$H$129,2,FALSE)),0,VLOOKUP(B18,RDA!$G$5:$H$129,2,FALSE))</f>
        <v>16</v>
      </c>
      <c r="J18" s="61">
        <f>IF(ISERROR(VLOOKUP(B18,IOTA!$B$5:$C$129,2,FALSE)),0,VLOOKUP(B18,IOTA!$B$5:$C$129,2,FALSE))</f>
        <v>96.1191992720718</v>
      </c>
      <c r="K18" s="62">
        <f>IF(ISERROR(VLOOKUP(B18,AWARDS!$B$6:$C$130,2,FALSE)),0,VLOOKUP(B18,AWARDS!$B$6:$C$130,2,FALSE))</f>
        <v>0</v>
      </c>
      <c r="L18" s="61">
        <f>IF(ISERROR(VLOOKUP(B18,Конструктор!$B$6:$C$130,2,FALSE)),0,VLOOKUP(B18,Конструктор!$B$6:$C$130,2,FALSE))</f>
        <v>0</v>
      </c>
    </row>
    <row r="19" spans="1:12" ht="15">
      <c r="A19" s="14">
        <v>15</v>
      </c>
      <c r="B19" s="5" t="s">
        <v>157</v>
      </c>
      <c r="C19" s="60">
        <f>D19+E19+F19+G19+H19+I19+J19+K19+L19</f>
        <v>3360.1674046752323</v>
      </c>
      <c r="D19" s="61">
        <f>IF(ISERROR(VLOOKUP(B19,DXman_КВ!$B$6:$C$130,2,FALSE)),0,VLOOKUP(B19,DXman_КВ!$B$6:$C$130,2,FALSE))</f>
        <v>799.1858407079895</v>
      </c>
      <c r="E19" s="62">
        <f>IF(ISERROR(VLOOKUP(B19,DXman_УКВ!$B$6:$C$130,2,FALSE)),0,VLOOKUP(B19,DXman_УКВ!$B$6:$C$130,2,FALSE))</f>
        <v>313</v>
      </c>
      <c r="F19" s="61">
        <f>IF(ISERROR(VLOOKUP(B19,Contestman!$B$5:$C$129,2,FALSE)),0,VLOOKUP(B19,Contestman!$B$5:$C$129,2,FALSE))</f>
        <v>467.58119999999997</v>
      </c>
      <c r="G19" s="61">
        <f>IF(ISERROR(VLOOKUP(B19,Contestman!$H$5:$I$129,2,FALSE)),0,VLOOKUP(B19,Contestman!$H$5:$I$129,2,FALSE))</f>
        <v>0</v>
      </c>
      <c r="H19" s="62">
        <f>IF(ISERROR(VLOOKUP(B19,RDA!$B$5:$C$129,2,FALSE)),0,VLOOKUP(B19,RDA!$B$5:$C$129,2,FALSE))</f>
        <v>737</v>
      </c>
      <c r="I19" s="62">
        <f>IF(ISERROR(VLOOKUP(B19,RDA!$G$5:$H$129,2,FALSE)),0,VLOOKUP(B19,RDA!$G$5:$H$129,2,FALSE))</f>
        <v>32</v>
      </c>
      <c r="J19" s="61">
        <f>IF(ISERROR(VLOOKUP(B19,IOTA!$B$5:$C$129,2,FALSE)),0,VLOOKUP(B19,IOTA!$B$5:$C$129,2,FALSE))</f>
        <v>20.400363967242995</v>
      </c>
      <c r="K19" s="62">
        <f>IF(ISERROR(VLOOKUP(B19,AWARDS!$B$6:$C$130,2,FALSE)),0,VLOOKUP(B19,AWARDS!$B$6:$C$130,2,FALSE))</f>
        <v>991</v>
      </c>
      <c r="L19" s="61">
        <f>IF(ISERROR(VLOOKUP(B19,Конструктор!$B$6:$C$130,2,FALSE)),0,VLOOKUP(B19,Конструктор!$B$6:$C$130,2,FALSE))</f>
        <v>0</v>
      </c>
    </row>
    <row r="20" spans="1:12" ht="15">
      <c r="A20" s="14">
        <v>16</v>
      </c>
      <c r="B20" s="5" t="s">
        <v>126</v>
      </c>
      <c r="C20" s="60">
        <f>D20+E20+F20+G20+H20+I20+J20+K20+L20</f>
        <v>2880.674070678902</v>
      </c>
      <c r="D20" s="61">
        <f>IF(ISERROR(VLOOKUP(B20,DXman_КВ!$B$6:$C$130,2,FALSE)),0,VLOOKUP(B20,DXman_КВ!$B$6:$C$130,2,FALSE))</f>
        <v>332.37168141593554</v>
      </c>
      <c r="E20" s="62">
        <f>IF(ISERROR(VLOOKUP(B20,DXman_УКВ!$B$6:$C$130,2,FALSE)),0,VLOOKUP(B20,DXman_УКВ!$B$6:$C$130,2,FALSE))</f>
        <v>1645</v>
      </c>
      <c r="F20" s="61">
        <f>IF(ISERROR(VLOOKUP(B20,Contestman!$B$5:$C$129,2,FALSE)),0,VLOOKUP(B20,Contestman!$B$5:$C$129,2,FALSE))</f>
        <v>183.3442</v>
      </c>
      <c r="G20" s="61">
        <f>IF(ISERROR(VLOOKUP(B20,Contestman!$H$5:$I$129,2,FALSE)),0,VLOOKUP(B20,Contestman!$H$5:$I$129,2,FALSE))</f>
        <v>67.95</v>
      </c>
      <c r="H20" s="62">
        <f>IF(ISERROR(VLOOKUP(B20,RDA!$B$5:$C$129,2,FALSE)),0,VLOOKUP(B20,RDA!$B$5:$C$129,2,FALSE))</f>
        <v>391</v>
      </c>
      <c r="I20" s="62">
        <f>IF(ISERROR(VLOOKUP(B20,RDA!$G$5:$H$129,2,FALSE)),0,VLOOKUP(B20,RDA!$G$5:$H$129,2,FALSE))</f>
        <v>64</v>
      </c>
      <c r="J20" s="61">
        <f>IF(ISERROR(VLOOKUP(B20,IOTA!$B$5:$C$129,2,FALSE)),0,VLOOKUP(B20,IOTA!$B$5:$C$129,2,FALSE))</f>
        <v>2.0081892629663334</v>
      </c>
      <c r="K20" s="62">
        <f>IF(ISERROR(VLOOKUP(B20,AWARDS!$B$6:$C$130,2,FALSE)),0,VLOOKUP(B20,AWARDS!$B$6:$C$130,2,FALSE))</f>
        <v>195</v>
      </c>
      <c r="L20" s="61">
        <f>IF(ISERROR(VLOOKUP(B20,Конструктор!$B$6:$C$130,2,FALSE)),0,VLOOKUP(B20,Конструктор!$B$6:$C$130,2,FALSE))</f>
        <v>0</v>
      </c>
    </row>
    <row r="21" spans="1:12" ht="15">
      <c r="A21" s="14">
        <v>17</v>
      </c>
      <c r="B21" s="5" t="s">
        <v>35</v>
      </c>
      <c r="C21" s="60">
        <f>D21+E21+F21+G21+H21+I21+J21+K21+L21</f>
        <v>2774.34808141637</v>
      </c>
      <c r="D21" s="61">
        <f>IF(ISERROR(VLOOKUP(B21,DXman_КВ!$B$6:$C$130,2,FALSE)),0,VLOOKUP(B21,DXman_КВ!$B$6:$C$130,2,FALSE))</f>
        <v>2710.37168141637</v>
      </c>
      <c r="E21" s="62">
        <f>IF(ISERROR(VLOOKUP(B21,DXman_УКВ!$B$6:$C$130,2,FALSE)),0,VLOOKUP(B21,DXman_УКВ!$B$6:$C$130,2,FALSE))</f>
        <v>0</v>
      </c>
      <c r="F21" s="61">
        <f>IF(ISERROR(VLOOKUP(B21,Contestman!$B$5:$C$129,2,FALSE)),0,VLOOKUP(B21,Contestman!$B$5:$C$129,2,FALSE))</f>
        <v>46.9764</v>
      </c>
      <c r="G21" s="61">
        <f>IF(ISERROR(VLOOKUP(B21,Contestman!$H$5:$I$129,2,FALSE)),0,VLOOKUP(B21,Contestman!$H$5:$I$129,2,FALSE))</f>
        <v>0</v>
      </c>
      <c r="H21" s="62">
        <f>IF(ISERROR(VLOOKUP(B21,RDA!$B$5:$C$129,2,FALSE)),0,VLOOKUP(B21,RDA!$B$5:$C$129,2,FALSE))</f>
        <v>1</v>
      </c>
      <c r="I21" s="62">
        <f>IF(ISERROR(VLOOKUP(B21,RDA!$G$5:$H$129,2,FALSE)),0,VLOOKUP(B21,RDA!$G$5:$H$129,2,FALSE))</f>
        <v>16</v>
      </c>
      <c r="J21" s="61">
        <f>IF(ISERROR(VLOOKUP(B21,IOTA!$B$5:$C$129,2,FALSE)),0,VLOOKUP(B21,IOTA!$B$5:$C$129,2,FALSE))</f>
        <v>-6.30412316319455E-16</v>
      </c>
      <c r="K21" s="62">
        <f>IF(ISERROR(VLOOKUP(B21,AWARDS!$B$6:$C$130,2,FALSE)),0,VLOOKUP(B21,AWARDS!$B$6:$C$130,2,FALSE))</f>
        <v>0</v>
      </c>
      <c r="L21" s="61">
        <f>IF(ISERROR(VLOOKUP(B21,Конструктор!$B$6:$C$130,2,FALSE)),0,VLOOKUP(B21,Конструктор!$B$6:$C$130,2,FALSE))</f>
        <v>0</v>
      </c>
    </row>
    <row r="22" spans="1:12" ht="15">
      <c r="A22" s="14">
        <v>18</v>
      </c>
      <c r="B22" s="5" t="s">
        <v>18</v>
      </c>
      <c r="C22" s="60">
        <f>D22+E22+F22+G22+H22+I22+J22+K22+L22</f>
        <v>2671.84770796515</v>
      </c>
      <c r="D22" s="61">
        <f>IF(ISERROR(VLOOKUP(B22,DXman_КВ!$B$6:$C$130,2,FALSE)),0,VLOOKUP(B22,DXman_КВ!$B$6:$C$130,2,FALSE))</f>
        <v>2340.84070796515</v>
      </c>
      <c r="E22" s="62">
        <f>IF(ISERROR(VLOOKUP(B22,DXman_УКВ!$B$6:$C$130,2,FALSE)),0,VLOOKUP(B22,DXman_УКВ!$B$6:$C$130,2,FALSE))</f>
        <v>0</v>
      </c>
      <c r="F22" s="61">
        <f>IF(ISERROR(VLOOKUP(B22,Contestman!$B$5:$C$129,2,FALSE)),0,VLOOKUP(B22,Contestman!$B$5:$C$129,2,FALSE))</f>
        <v>191.45700000000002</v>
      </c>
      <c r="G22" s="61">
        <f>IF(ISERROR(VLOOKUP(B22,Contestman!$H$5:$I$129,2,FALSE)),0,VLOOKUP(B22,Contestman!$H$5:$I$129,2,FALSE))</f>
        <v>122.55</v>
      </c>
      <c r="H22" s="62">
        <f>IF(ISERROR(VLOOKUP(B22,RDA!$B$5:$C$129,2,FALSE)),0,VLOOKUP(B22,RDA!$B$5:$C$129,2,FALSE))</f>
        <v>1</v>
      </c>
      <c r="I22" s="62">
        <f>IF(ISERROR(VLOOKUP(B22,RDA!$G$5:$H$129,2,FALSE)),0,VLOOKUP(B22,RDA!$G$5:$H$129,2,FALSE))</f>
        <v>16</v>
      </c>
      <c r="J22" s="61">
        <f>IF(ISERROR(VLOOKUP(B22,IOTA!$B$5:$C$129,2,FALSE)),0,VLOOKUP(B22,IOTA!$B$5:$C$129,2,FALSE))</f>
        <v>-6.30412316319455E-16</v>
      </c>
      <c r="K22" s="62">
        <f>IF(ISERROR(VLOOKUP(B22,AWARDS!$B$6:$C$130,2,FALSE)),0,VLOOKUP(B22,AWARDS!$B$6:$C$130,2,FALSE))</f>
        <v>0</v>
      </c>
      <c r="L22" s="61">
        <f>IF(ISERROR(VLOOKUP(B22,Конструктор!$B$6:$C$130,2,FALSE)),0,VLOOKUP(B22,Конструктор!$B$6:$C$130,2,FALSE))</f>
        <v>0</v>
      </c>
    </row>
    <row r="23" spans="1:12" ht="15">
      <c r="A23" s="14">
        <v>19</v>
      </c>
      <c r="B23" s="5" t="s">
        <v>26</v>
      </c>
      <c r="C23" s="60">
        <f>D23+E23+F23+G23+H23+I23+J23+K23+L23</f>
        <v>2198.8938053101415</v>
      </c>
      <c r="D23" s="61">
        <f>IF(ISERROR(VLOOKUP(B23,DXman_КВ!$B$6:$C$130,2,FALSE)),0,VLOOKUP(B23,DXman_КВ!$B$6:$C$130,2,FALSE))</f>
        <v>2165.8938053101415</v>
      </c>
      <c r="E23" s="62">
        <f>IF(ISERROR(VLOOKUP(B23,DXman_УКВ!$B$6:$C$130,2,FALSE)),0,VLOOKUP(B23,DXman_УКВ!$B$6:$C$130,2,FALSE))</f>
        <v>0</v>
      </c>
      <c r="F23" s="61">
        <f>IF(ISERROR(VLOOKUP(B23,Contestman!$B$5:$C$129,2,FALSE)),0,VLOOKUP(B23,Contestman!$B$5:$C$129,2,FALSE))</f>
        <v>0</v>
      </c>
      <c r="G23" s="61">
        <f>IF(ISERROR(VLOOKUP(B23,Contestman!$H$5:$I$129,2,FALSE)),0,VLOOKUP(B23,Contestman!$H$5:$I$129,2,FALSE))</f>
        <v>0</v>
      </c>
      <c r="H23" s="62">
        <f>IF(ISERROR(VLOOKUP(B23,RDA!$B$5:$C$129,2,FALSE)),0,VLOOKUP(B23,RDA!$B$5:$C$129,2,FALSE))</f>
        <v>1</v>
      </c>
      <c r="I23" s="62">
        <f>IF(ISERROR(VLOOKUP(B23,RDA!$G$5:$H$129,2,FALSE)),0,VLOOKUP(B23,RDA!$G$5:$H$129,2,FALSE))</f>
        <v>32</v>
      </c>
      <c r="J23" s="61">
        <f>IF(ISERROR(VLOOKUP(B23,IOTA!$B$5:$C$129,2,FALSE)),0,VLOOKUP(B23,IOTA!$B$5:$C$129,2,FALSE))</f>
        <v>-6.30412316319455E-16</v>
      </c>
      <c r="K23" s="62">
        <f>IF(ISERROR(VLOOKUP(B23,AWARDS!$B$6:$C$130,2,FALSE)),0,VLOOKUP(B23,AWARDS!$B$6:$C$130,2,FALSE))</f>
        <v>0</v>
      </c>
      <c r="L23" s="61">
        <f>IF(ISERROR(VLOOKUP(B23,Конструктор!$B$6:$C$130,2,FALSE)),0,VLOOKUP(B23,Конструктор!$B$6:$C$130,2,FALSE))</f>
        <v>0</v>
      </c>
    </row>
    <row r="24" spans="1:12" ht="15">
      <c r="A24" s="14">
        <v>20</v>
      </c>
      <c r="B24" s="5" t="s">
        <v>25</v>
      </c>
      <c r="C24" s="60">
        <f>D24+E24+F24+G24+H24+I24+J24+K24+L24</f>
        <v>2160.8614428243923</v>
      </c>
      <c r="D24" s="61">
        <f>IF(ISERROR(VLOOKUP(B24,DXman_КВ!$B$6:$C$130,2,FALSE)),0,VLOOKUP(B24,DXman_КВ!$B$6:$C$130,2,FALSE))</f>
        <v>1961.0088495577847</v>
      </c>
      <c r="E24" s="62">
        <f>IF(ISERROR(VLOOKUP(B24,DXman_УКВ!$B$6:$C$130,2,FALSE)),0,VLOOKUP(B24,DXman_УКВ!$B$6:$C$130,2,FALSE))</f>
        <v>0</v>
      </c>
      <c r="F24" s="61">
        <f>IF(ISERROR(VLOOKUP(B24,Contestman!$B$5:$C$129,2,FALSE)),0,VLOOKUP(B24,Contestman!$B$5:$C$129,2,FALSE))</f>
        <v>0</v>
      </c>
      <c r="G24" s="61">
        <f>IF(ISERROR(VLOOKUP(B24,Contestman!$H$5:$I$129,2,FALSE)),0,VLOOKUP(B24,Contestman!$H$5:$I$129,2,FALSE))</f>
        <v>0</v>
      </c>
      <c r="H24" s="62">
        <f>IF(ISERROR(VLOOKUP(B24,RDA!$B$5:$C$129,2,FALSE)),0,VLOOKUP(B24,RDA!$B$5:$C$129,2,FALSE))</f>
        <v>128</v>
      </c>
      <c r="I24" s="62">
        <f>IF(ISERROR(VLOOKUP(B24,RDA!$G$5:$H$129,2,FALSE)),0,VLOOKUP(B24,RDA!$G$5:$H$129,2,FALSE))</f>
        <v>16</v>
      </c>
      <c r="J24" s="61">
        <f>IF(ISERROR(VLOOKUP(B24,IOTA!$B$5:$C$129,2,FALSE)),0,VLOOKUP(B24,IOTA!$B$5:$C$129,2,FALSE))</f>
        <v>55.852593266607414</v>
      </c>
      <c r="K24" s="62">
        <f>IF(ISERROR(VLOOKUP(B24,AWARDS!$B$6:$C$130,2,FALSE)),0,VLOOKUP(B24,AWARDS!$B$6:$C$130,2,FALSE))</f>
        <v>0</v>
      </c>
      <c r="L24" s="61">
        <f>IF(ISERROR(VLOOKUP(B24,Конструктор!$B$6:$C$130,2,FALSE)),0,VLOOKUP(B24,Конструктор!$B$6:$C$130,2,FALSE))</f>
        <v>0</v>
      </c>
    </row>
    <row r="25" spans="1:12" ht="15">
      <c r="A25" s="14">
        <v>21</v>
      </c>
      <c r="B25" s="5" t="s">
        <v>158</v>
      </c>
      <c r="C25" s="60">
        <f>D25+E25+F25+G25+H25+I25+J25+K25+L25</f>
        <v>2068.275</v>
      </c>
      <c r="D25" s="61">
        <f>IF(ISERROR(VLOOKUP(B25,DXman_КВ!$B$6:$C$130,2,FALSE)),0,VLOOKUP(B25,DXman_КВ!$B$6:$C$130,2,FALSE))</f>
        <v>-1.7507869245664465E-15</v>
      </c>
      <c r="E25" s="62">
        <f>IF(ISERROR(VLOOKUP(B25,DXman_УКВ!$B$6:$C$130,2,FALSE)),0,VLOOKUP(B25,DXman_УКВ!$B$6:$C$130,2,FALSE))</f>
        <v>0</v>
      </c>
      <c r="F25" s="61">
        <f>IF(ISERROR(VLOOKUP(B25,Contestman!$B$5:$C$129,2,FALSE)),0,VLOOKUP(B25,Contestman!$B$5:$C$129,2,FALSE))</f>
        <v>0</v>
      </c>
      <c r="G25" s="61">
        <f>IF(ISERROR(VLOOKUP(B25,Contestman!$H$5:$I$129,2,FALSE)),0,VLOOKUP(B25,Contestman!$H$5:$I$129,2,FALSE))</f>
        <v>2051.275</v>
      </c>
      <c r="H25" s="62">
        <f>IF(ISERROR(VLOOKUP(B25,RDA!$B$5:$C$129,2,FALSE)),0,VLOOKUP(B25,RDA!$B$5:$C$129,2,FALSE))</f>
        <v>1</v>
      </c>
      <c r="I25" s="62">
        <f>IF(ISERROR(VLOOKUP(B25,RDA!$G$5:$H$129,2,FALSE)),0,VLOOKUP(B25,RDA!$G$5:$H$129,2,FALSE))</f>
        <v>16</v>
      </c>
      <c r="J25" s="61">
        <f>IF(ISERROR(VLOOKUP(B25,IOTA!$B$5:$C$129,2,FALSE)),0,VLOOKUP(B25,IOTA!$B$5:$C$129,2,FALSE))</f>
        <v>-6.30412316319455E-16</v>
      </c>
      <c r="K25" s="62">
        <f>IF(ISERROR(VLOOKUP(B25,AWARDS!$B$6:$C$130,2,FALSE)),0,VLOOKUP(B25,AWARDS!$B$6:$C$130,2,FALSE))</f>
        <v>0</v>
      </c>
      <c r="L25" s="61">
        <f>IF(ISERROR(VLOOKUP(B25,Конструктор!$B$6:$C$130,2,FALSE)),0,VLOOKUP(B25,Конструктор!$B$6:$C$130,2,FALSE))</f>
        <v>0</v>
      </c>
    </row>
    <row r="26" spans="1:12" ht="15">
      <c r="A26" s="14">
        <v>22</v>
      </c>
      <c r="B26" s="5" t="s">
        <v>9</v>
      </c>
      <c r="C26" s="60">
        <f>D26+E26+F26+G26+H26+I26+J26+K26+L26</f>
        <v>2006.1727267866322</v>
      </c>
      <c r="D26" s="61">
        <f>IF(ISERROR(VLOOKUP(B26,DXman_КВ!$B$6:$C$130,2,FALSE)),0,VLOOKUP(B26,DXman_КВ!$B$6:$C$130,2,FALSE))</f>
        <v>1422.1858407081997</v>
      </c>
      <c r="E26" s="62">
        <f>IF(ISERROR(VLOOKUP(B26,DXman_УКВ!$B$6:$C$130,2,FALSE)),0,VLOOKUP(B26,DXman_УКВ!$B$6:$C$130,2,FALSE))</f>
        <v>0</v>
      </c>
      <c r="F26" s="61">
        <f>IF(ISERROR(VLOOKUP(B26,Contestman!$B$5:$C$129,2,FALSE)),0,VLOOKUP(B26,Contestman!$B$5:$C$129,2,FALSE))</f>
        <v>48.8322</v>
      </c>
      <c r="G26" s="61">
        <f>IF(ISERROR(VLOOKUP(B26,Contestman!$H$5:$I$129,2,FALSE)),0,VLOOKUP(B26,Contestman!$H$5:$I$129,2,FALSE))</f>
        <v>0</v>
      </c>
      <c r="H26" s="62">
        <f>IF(ISERROR(VLOOKUP(B26,RDA!$B$5:$C$129,2,FALSE)),0,VLOOKUP(B26,RDA!$B$5:$C$129,2,FALSE))</f>
        <v>113</v>
      </c>
      <c r="I26" s="62">
        <f>IF(ISERROR(VLOOKUP(B26,RDA!$G$5:$H$129,2,FALSE)),0,VLOOKUP(B26,RDA!$G$5:$H$129,2,FALSE))</f>
        <v>16</v>
      </c>
      <c r="J26" s="61">
        <f>IF(ISERROR(VLOOKUP(B26,IOTA!$B$5:$C$129,2,FALSE)),0,VLOOKUP(B26,IOTA!$B$5:$C$129,2,FALSE))</f>
        <v>406.15468607843235</v>
      </c>
      <c r="K26" s="62">
        <f>IF(ISERROR(VLOOKUP(B26,AWARDS!$B$6:$C$130,2,FALSE)),0,VLOOKUP(B26,AWARDS!$B$6:$C$130,2,FALSE))</f>
        <v>0</v>
      </c>
      <c r="L26" s="61">
        <f>IF(ISERROR(VLOOKUP(B26,Конструктор!$B$6:$C$130,2,FALSE)),0,VLOOKUP(B26,Конструктор!$B$6:$C$130,2,FALSE))</f>
        <v>0</v>
      </c>
    </row>
    <row r="27" spans="1:12" ht="15">
      <c r="A27" s="14">
        <v>23</v>
      </c>
      <c r="B27" s="5" t="s">
        <v>156</v>
      </c>
      <c r="C27" s="60">
        <f>D27+E27+F27+G27+H27+I27+J27+K27+L27</f>
        <v>1958.3544332338763</v>
      </c>
      <c r="D27" s="61">
        <f>IF(ISERROR(VLOOKUP(B27,DXman_КВ!$B$6:$C$130,2,FALSE)),0,VLOOKUP(B27,DXman_КВ!$B$6:$C$130,2,FALSE))</f>
        <v>1170.628318584179</v>
      </c>
      <c r="E27" s="62">
        <f>IF(ISERROR(VLOOKUP(B27,DXman_УКВ!$B$6:$C$130,2,FALSE)),0,VLOOKUP(B27,DXman_УКВ!$B$6:$C$130,2,FALSE))</f>
        <v>0</v>
      </c>
      <c r="F27" s="61">
        <f>IF(ISERROR(VLOOKUP(B27,Contestman!$B$5:$C$129,2,FALSE)),0,VLOOKUP(B27,Contestman!$B$5:$C$129,2,FALSE))</f>
        <v>0</v>
      </c>
      <c r="G27" s="61">
        <f>IF(ISERROR(VLOOKUP(B27,Contestman!$H$5:$I$129,2,FALSE)),0,VLOOKUP(B27,Contestman!$H$5:$I$129,2,FALSE))</f>
        <v>0</v>
      </c>
      <c r="H27" s="62">
        <f>IF(ISERROR(VLOOKUP(B27,RDA!$B$5:$C$129,2,FALSE)),0,VLOOKUP(B27,RDA!$B$5:$C$129,2,FALSE))</f>
        <v>329</v>
      </c>
      <c r="I27" s="62">
        <f>IF(ISERROR(VLOOKUP(B27,RDA!$G$5:$H$129,2,FALSE)),0,VLOOKUP(B27,RDA!$G$5:$H$129,2,FALSE))</f>
        <v>320</v>
      </c>
      <c r="J27" s="61">
        <f>IF(ISERROR(VLOOKUP(B27,IOTA!$B$5:$C$129,2,FALSE)),0,VLOOKUP(B27,IOTA!$B$5:$C$129,2,FALSE))</f>
        <v>138.7261146496974</v>
      </c>
      <c r="K27" s="62">
        <f>IF(ISERROR(VLOOKUP(B27,AWARDS!$B$6:$C$130,2,FALSE)),0,VLOOKUP(B27,AWARDS!$B$6:$C$130,2,FALSE))</f>
        <v>0</v>
      </c>
      <c r="L27" s="61">
        <f>IF(ISERROR(VLOOKUP(B27,Конструктор!$B$6:$C$130,2,FALSE)),0,VLOOKUP(B27,Конструктор!$B$6:$C$130,2,FALSE))</f>
        <v>0</v>
      </c>
    </row>
    <row r="28" spans="1:12" ht="15">
      <c r="A28" s="14">
        <v>24</v>
      </c>
      <c r="B28" s="5" t="s">
        <v>6</v>
      </c>
      <c r="C28" s="60">
        <f>D28+E28+F28+G28+H28+I28+J28+K28+L28</f>
        <v>1519.4978118321671</v>
      </c>
      <c r="D28" s="61">
        <f>IF(ISERROR(VLOOKUP(B28,DXman_КВ!$B$6:$C$130,2,FALSE)),0,VLOOKUP(B28,DXman_КВ!$B$6:$C$130,2,FALSE))</f>
        <v>557.3893805309841</v>
      </c>
      <c r="E28" s="62">
        <f>IF(ISERROR(VLOOKUP(B28,DXman_УКВ!$B$6:$C$130,2,FALSE)),0,VLOOKUP(B28,DXman_УКВ!$B$6:$C$130,2,FALSE))</f>
        <v>0</v>
      </c>
      <c r="F28" s="61">
        <f>IF(ISERROR(VLOOKUP(B28,Contestman!$B$5:$C$129,2,FALSE)),0,VLOOKUP(B28,Contestman!$B$5:$C$129,2,FALSE))</f>
        <v>0</v>
      </c>
      <c r="G28" s="61">
        <f>IF(ISERROR(VLOOKUP(B28,Contestman!$H$5:$I$129,2,FALSE)),0,VLOOKUP(B28,Contestman!$H$5:$I$129,2,FALSE))</f>
        <v>458.65</v>
      </c>
      <c r="H28" s="62">
        <f>IF(ISERROR(VLOOKUP(B28,RDA!$B$5:$C$129,2,FALSE)),0,VLOOKUP(B28,RDA!$B$5:$C$129,2,FALSE))</f>
        <v>90</v>
      </c>
      <c r="I28" s="62">
        <f>IF(ISERROR(VLOOKUP(B28,RDA!$G$5:$H$129,2,FALSE)),0,VLOOKUP(B28,RDA!$G$5:$H$129,2,FALSE))</f>
        <v>16</v>
      </c>
      <c r="J28" s="61">
        <f>IF(ISERROR(VLOOKUP(B28,IOTA!$B$5:$C$129,2,FALSE)),0,VLOOKUP(B28,IOTA!$B$5:$C$129,2,FALSE))</f>
        <v>29.87443130118309</v>
      </c>
      <c r="K28" s="62">
        <f>IF(ISERROR(VLOOKUP(B28,AWARDS!$B$6:$C$130,2,FALSE)),0,VLOOKUP(B28,AWARDS!$B$6:$C$130,2,FALSE))</f>
        <v>0</v>
      </c>
      <c r="L28" s="61">
        <f>IF(ISERROR(VLOOKUP(B28,Конструктор!$B$6:$C$130,2,FALSE)),0,VLOOKUP(B28,Конструктор!$B$6:$C$130,2,FALSE))</f>
        <v>367.584</v>
      </c>
    </row>
    <row r="29" spans="1:12" ht="15">
      <c r="A29" s="14">
        <v>25</v>
      </c>
      <c r="B29" s="5" t="s">
        <v>114</v>
      </c>
      <c r="C29" s="60">
        <f>D29+E29+F29+G29+H29+I29+J29+K29+L29</f>
        <v>1352.1300546756147</v>
      </c>
      <c r="D29" s="61">
        <f>IF(ISERROR(VLOOKUP(B29,DXman_КВ!$B$6:$C$130,2,FALSE)),0,VLOOKUP(B29,DXman_КВ!$B$6:$C$130,2,FALSE))</f>
        <v>140.73451327434057</v>
      </c>
      <c r="E29" s="62">
        <f>IF(ISERROR(VLOOKUP(B29,DXman_УКВ!$B$6:$C$130,2,FALSE)),0,VLOOKUP(B29,DXman_УКВ!$B$6:$C$130,2,FALSE))</f>
        <v>711</v>
      </c>
      <c r="F29" s="61">
        <f>IF(ISERROR(VLOOKUP(B29,Contestman!$B$5:$C$129,2,FALSE)),0,VLOOKUP(B29,Contestman!$B$5:$C$129,2,FALSE))</f>
        <v>0</v>
      </c>
      <c r="G29" s="61">
        <f>IF(ISERROR(VLOOKUP(B29,Contestman!$H$5:$I$129,2,FALSE)),0,VLOOKUP(B29,Contestman!$H$5:$I$129,2,FALSE))</f>
        <v>95.3</v>
      </c>
      <c r="H29" s="62">
        <f>IF(ISERROR(VLOOKUP(B29,RDA!$B$5:$C$129,2,FALSE)),0,VLOOKUP(B29,RDA!$B$5:$C$129,2,FALSE))</f>
        <v>250</v>
      </c>
      <c r="I29" s="62">
        <f>IF(ISERROR(VLOOKUP(B29,RDA!$G$5:$H$129,2,FALSE)),0,VLOOKUP(B29,RDA!$G$5:$H$129,2,FALSE))</f>
        <v>16</v>
      </c>
      <c r="J29" s="61">
        <f>IF(ISERROR(VLOOKUP(B29,IOTA!$B$5:$C$129,2,FALSE)),0,VLOOKUP(B29,IOTA!$B$5:$C$129,2,FALSE))</f>
        <v>31.09554140127411</v>
      </c>
      <c r="K29" s="62">
        <f>IF(ISERROR(VLOOKUP(B29,AWARDS!$B$6:$C$130,2,FALSE)),0,VLOOKUP(B29,AWARDS!$B$6:$C$130,2,FALSE))</f>
        <v>108</v>
      </c>
      <c r="L29" s="61">
        <f>IF(ISERROR(VLOOKUP(B29,Конструктор!$B$6:$C$130,2,FALSE)),0,VLOOKUP(B29,Конструктор!$B$6:$C$130,2,FALSE))</f>
        <v>0</v>
      </c>
    </row>
    <row r="30" spans="1:12" ht="15">
      <c r="A30" s="14">
        <v>26</v>
      </c>
      <c r="B30" s="5" t="s">
        <v>103</v>
      </c>
      <c r="C30" s="60">
        <f>D30+E30+F30+G30+H30+I30+J30+K30+L30</f>
        <v>963.975</v>
      </c>
      <c r="D30" s="61">
        <f>IF(ISERROR(VLOOKUP(B30,DXman_КВ!$B$6:$C$130,2,FALSE)),0,VLOOKUP(B30,DXman_КВ!$B$6:$C$130,2,FALSE))</f>
        <v>-1.7507869245664465E-15</v>
      </c>
      <c r="E30" s="62">
        <f>IF(ISERROR(VLOOKUP(B30,DXman_УКВ!$B$6:$C$130,2,FALSE)),0,VLOOKUP(B30,DXman_УКВ!$B$6:$C$130,2,FALSE))</f>
        <v>0</v>
      </c>
      <c r="F30" s="61">
        <f>IF(ISERROR(VLOOKUP(B30,Contestman!$B$5:$C$129,2,FALSE)),0,VLOOKUP(B30,Contestman!$B$5:$C$129,2,FALSE))</f>
        <v>0</v>
      </c>
      <c r="G30" s="61">
        <f>IF(ISERROR(VLOOKUP(B30,Contestman!$H$5:$I$129,2,FALSE)),0,VLOOKUP(B30,Contestman!$H$5:$I$129,2,FALSE))</f>
        <v>946.975</v>
      </c>
      <c r="H30" s="62">
        <f>IF(ISERROR(VLOOKUP(B30,RDA!$B$5:$C$129,2,FALSE)),0,VLOOKUP(B30,RDA!$B$5:$C$129,2,FALSE))</f>
        <v>1</v>
      </c>
      <c r="I30" s="62">
        <f>IF(ISERROR(VLOOKUP(B30,RDA!$G$5:$H$129,2,FALSE)),0,VLOOKUP(B30,RDA!$G$5:$H$129,2,FALSE))</f>
        <v>16</v>
      </c>
      <c r="J30" s="61">
        <f>IF(ISERROR(VLOOKUP(B30,IOTA!$B$5:$C$129,2,FALSE)),0,VLOOKUP(B30,IOTA!$B$5:$C$129,2,FALSE))</f>
        <v>-6.30412316319455E-16</v>
      </c>
      <c r="K30" s="62">
        <f>IF(ISERROR(VLOOKUP(B30,AWARDS!$B$6:$C$130,2,FALSE)),0,VLOOKUP(B30,AWARDS!$B$6:$C$130,2,FALSE))</f>
        <v>0</v>
      </c>
      <c r="L30" s="61">
        <f>IF(ISERROR(VLOOKUP(B30,Конструктор!$B$6:$C$130,2,FALSE)),0,VLOOKUP(B30,Конструктор!$B$6:$C$130,2,FALSE))</f>
        <v>0</v>
      </c>
    </row>
    <row r="31" spans="1:12" ht="15">
      <c r="A31" s="14">
        <v>27</v>
      </c>
      <c r="B31" s="5" t="s">
        <v>160</v>
      </c>
      <c r="C31" s="60">
        <f>D31+E31+F31+G31+H31+I31+J31+K31+L31</f>
        <v>881.45</v>
      </c>
      <c r="D31" s="61">
        <f>IF(ISERROR(VLOOKUP(B31,DXman_КВ!$B$6:$C$130,2,FALSE)),0,VLOOKUP(B31,DXman_КВ!$B$6:$C$130,2,FALSE))</f>
        <v>-1.7507869245664465E-15</v>
      </c>
      <c r="E31" s="62">
        <f>IF(ISERROR(VLOOKUP(B31,DXman_УКВ!$B$6:$C$130,2,FALSE)),0,VLOOKUP(B31,DXman_УКВ!$B$6:$C$130,2,FALSE))</f>
        <v>0</v>
      </c>
      <c r="F31" s="61">
        <f>IF(ISERROR(VLOOKUP(B31,Contestman!$B$5:$C$129,2,FALSE)),0,VLOOKUP(B31,Contestman!$B$5:$C$129,2,FALSE))</f>
        <v>0</v>
      </c>
      <c r="G31" s="61">
        <f>IF(ISERROR(VLOOKUP(B31,Contestman!$H$5:$I$129,2,FALSE)),0,VLOOKUP(B31,Contestman!$H$5:$I$129,2,FALSE))</f>
        <v>864.45</v>
      </c>
      <c r="H31" s="62">
        <f>IF(ISERROR(VLOOKUP(B31,RDA!$B$5:$C$129,2,FALSE)),0,VLOOKUP(B31,RDA!$B$5:$C$129,2,FALSE))</f>
        <v>1</v>
      </c>
      <c r="I31" s="62">
        <f>IF(ISERROR(VLOOKUP(B31,RDA!$G$5:$H$129,2,FALSE)),0,VLOOKUP(B31,RDA!$G$5:$H$129,2,FALSE))</f>
        <v>16</v>
      </c>
      <c r="J31" s="61">
        <f>IF(ISERROR(VLOOKUP(B31,IOTA!$B$5:$C$129,2,FALSE)),0,VLOOKUP(B31,IOTA!$B$5:$C$129,2,FALSE))</f>
        <v>-6.30412316319455E-16</v>
      </c>
      <c r="K31" s="62">
        <f>IF(ISERROR(VLOOKUP(B31,AWARDS!$B$6:$C$130,2,FALSE)),0,VLOOKUP(B31,AWARDS!$B$6:$C$130,2,FALSE))</f>
        <v>0</v>
      </c>
      <c r="L31" s="61">
        <f>IF(ISERROR(VLOOKUP(B31,Конструктор!$B$6:$C$130,2,FALSE)),0,VLOOKUP(B31,Конструктор!$B$6:$C$130,2,FALSE))</f>
        <v>0</v>
      </c>
    </row>
    <row r="32" spans="1:12" ht="15">
      <c r="A32" s="14">
        <v>28</v>
      </c>
      <c r="B32" s="5" t="s">
        <v>147</v>
      </c>
      <c r="C32" s="60">
        <f>D32+E32+F32+G32+H32+I32+J32+K32+L32</f>
        <v>636.7933</v>
      </c>
      <c r="D32" s="61">
        <f>IF(ISERROR(VLOOKUP(B32,DXman_КВ!$B$6:$C$130,2,FALSE)),0,VLOOKUP(B32,DXman_КВ!$B$6:$C$130,2,FALSE))</f>
        <v>-1.7507869245664465E-15</v>
      </c>
      <c r="E32" s="62">
        <f>IF(ISERROR(VLOOKUP(B32,DXman_УКВ!$B$6:$C$130,2,FALSE)),0,VLOOKUP(B32,DXman_УКВ!$B$6:$C$130,2,FALSE))</f>
        <v>0</v>
      </c>
      <c r="F32" s="61">
        <f>IF(ISERROR(VLOOKUP(B32,Contestman!$B$5:$C$129,2,FALSE)),0,VLOOKUP(B32,Contestman!$B$5:$C$129,2,FALSE))</f>
        <v>36.4272</v>
      </c>
      <c r="G32" s="61">
        <f>IF(ISERROR(VLOOKUP(B32,Contestman!$H$5:$I$129,2,FALSE)),0,VLOOKUP(B32,Contestman!$H$5:$I$129,2,FALSE))</f>
        <v>480.8</v>
      </c>
      <c r="H32" s="62">
        <f>IF(ISERROR(VLOOKUP(B32,RDA!$B$5:$C$129,2,FALSE)),0,VLOOKUP(B32,RDA!$B$5:$C$129,2,FALSE))</f>
        <v>1</v>
      </c>
      <c r="I32" s="62">
        <f>IF(ISERROR(VLOOKUP(B32,RDA!$G$5:$H$129,2,FALSE)),0,VLOOKUP(B32,RDA!$G$5:$H$129,2,FALSE))</f>
        <v>16</v>
      </c>
      <c r="J32" s="61">
        <f>IF(ISERROR(VLOOKUP(B32,IOTA!$B$5:$C$129,2,FALSE)),0,VLOOKUP(B32,IOTA!$B$5:$C$129,2,FALSE))</f>
        <v>-6.30412316319455E-16</v>
      </c>
      <c r="K32" s="62">
        <f>IF(ISERROR(VLOOKUP(B32,AWARDS!$B$6:$C$130,2,FALSE)),0,VLOOKUP(B32,AWARDS!$B$6:$C$130,2,FALSE))</f>
        <v>0</v>
      </c>
      <c r="L32" s="61">
        <f>IF(ISERROR(VLOOKUP(B32,Конструктор!$B$6:$C$130,2,FALSE)),0,VLOOKUP(B32,Конструктор!$B$6:$C$130,2,FALSE))</f>
        <v>102.56609999999999</v>
      </c>
    </row>
    <row r="33" spans="1:12" ht="15">
      <c r="A33" s="14">
        <v>29</v>
      </c>
      <c r="B33" s="5" t="s">
        <v>21</v>
      </c>
      <c r="C33" s="60">
        <f>D33+E33+F33+G33+H33+I33+J33+K33+L33</f>
        <v>632.17349734516</v>
      </c>
      <c r="D33" s="61">
        <f>IF(ISERROR(VLOOKUP(B33,DXman_КВ!$B$6:$C$130,2,FALSE)),0,VLOOKUP(B33,DXman_КВ!$B$6:$C$130,2,FALSE))</f>
        <v>499.0530973451599</v>
      </c>
      <c r="E33" s="62">
        <f>IF(ISERROR(VLOOKUP(B33,DXman_УКВ!$B$6:$C$130,2,FALSE)),0,VLOOKUP(B33,DXman_УКВ!$B$6:$C$130,2,FALSE))</f>
        <v>0</v>
      </c>
      <c r="F33" s="61">
        <f>IF(ISERROR(VLOOKUP(B33,Contestman!$B$5:$C$129,2,FALSE)),0,VLOOKUP(B33,Contestman!$B$5:$C$129,2,FALSE))</f>
        <v>116.12039999999999</v>
      </c>
      <c r="G33" s="61">
        <f>IF(ISERROR(VLOOKUP(B33,Contestman!$H$5:$I$129,2,FALSE)),0,VLOOKUP(B33,Contestman!$H$5:$I$129,2,FALSE))</f>
        <v>0</v>
      </c>
      <c r="H33" s="62">
        <f>IF(ISERROR(VLOOKUP(B33,RDA!$B$5:$C$129,2,FALSE)),0,VLOOKUP(B33,RDA!$B$5:$C$129,2,FALSE))</f>
        <v>1</v>
      </c>
      <c r="I33" s="62">
        <f>IF(ISERROR(VLOOKUP(B33,RDA!$G$5:$H$129,2,FALSE)),0,VLOOKUP(B33,RDA!$G$5:$H$129,2,FALSE))</f>
        <v>16</v>
      </c>
      <c r="J33" s="61">
        <f>IF(ISERROR(VLOOKUP(B33,IOTA!$B$5:$C$129,2,FALSE)),0,VLOOKUP(B33,IOTA!$B$5:$C$129,2,FALSE))</f>
        <v>-6.30412316319455E-16</v>
      </c>
      <c r="K33" s="62">
        <f>IF(ISERROR(VLOOKUP(B33,AWARDS!$B$6:$C$130,2,FALSE)),0,VLOOKUP(B33,AWARDS!$B$6:$C$130,2,FALSE))</f>
        <v>0</v>
      </c>
      <c r="L33" s="61">
        <f>IF(ISERROR(VLOOKUP(B33,Конструктор!$B$6:$C$130,2,FALSE)),0,VLOOKUP(B33,Конструктор!$B$6:$C$130,2,FALSE))</f>
        <v>0</v>
      </c>
    </row>
    <row r="34" spans="1:12" ht="15">
      <c r="A34" s="14">
        <v>30</v>
      </c>
      <c r="B34" s="5" t="s">
        <v>3</v>
      </c>
      <c r="C34" s="60">
        <f>D34+E34+F34+G34+H34+I34+J34+K34+L34</f>
        <v>608.964601769979</v>
      </c>
      <c r="D34" s="61">
        <f>IF(ISERROR(VLOOKUP(B34,DXman_КВ!$B$6:$C$130,2,FALSE)),0,VLOOKUP(B34,DXman_КВ!$B$6:$C$130,2,FALSE))</f>
        <v>591.964601769979</v>
      </c>
      <c r="E34" s="62">
        <f>IF(ISERROR(VLOOKUP(B34,DXman_УКВ!$B$6:$C$130,2,FALSE)),0,VLOOKUP(B34,DXman_УКВ!$B$6:$C$130,2,FALSE))</f>
        <v>0</v>
      </c>
      <c r="F34" s="61">
        <f>IF(ISERROR(VLOOKUP(B34,Contestman!$B$5:$C$129,2,FALSE)),0,VLOOKUP(B34,Contestman!$B$5:$C$129,2,FALSE))</f>
        <v>0</v>
      </c>
      <c r="G34" s="61">
        <f>IF(ISERROR(VLOOKUP(B34,Contestman!$H$5:$I$129,2,FALSE)),0,VLOOKUP(B34,Contestman!$H$5:$I$129,2,FALSE))</f>
        <v>0</v>
      </c>
      <c r="H34" s="62">
        <f>IF(ISERROR(VLOOKUP(B34,RDA!$B$5:$C$129,2,FALSE)),0,VLOOKUP(B34,RDA!$B$5:$C$129,2,FALSE))</f>
        <v>1</v>
      </c>
      <c r="I34" s="62">
        <f>IF(ISERROR(VLOOKUP(B34,RDA!$G$5:$H$129,2,FALSE)),0,VLOOKUP(B34,RDA!$G$5:$H$129,2,FALSE))</f>
        <v>16</v>
      </c>
      <c r="J34" s="61">
        <f>IF(ISERROR(VLOOKUP(B34,IOTA!$B$5:$C$129,2,FALSE)),0,VLOOKUP(B34,IOTA!$B$5:$C$129,2,FALSE))</f>
        <v>-6.30412316319455E-16</v>
      </c>
      <c r="K34" s="62">
        <f>IF(ISERROR(VLOOKUP(B34,AWARDS!$B$6:$C$130,2,FALSE)),0,VLOOKUP(B34,AWARDS!$B$6:$C$130,2,FALSE))</f>
        <v>0</v>
      </c>
      <c r="L34" s="61">
        <f>IF(ISERROR(VLOOKUP(B34,Конструктор!$B$6:$C$130,2,FALSE)),0,VLOOKUP(B34,Конструктор!$B$6:$C$130,2,FALSE))</f>
        <v>0</v>
      </c>
    </row>
    <row r="35" spans="1:12" ht="15">
      <c r="A35" s="14">
        <v>31</v>
      </c>
      <c r="B35" s="5" t="s">
        <v>116</v>
      </c>
      <c r="C35" s="60">
        <f>D35+E35+F35+G35+H35+I35+J35+K35+L35</f>
        <v>596.5030973451328</v>
      </c>
      <c r="D35" s="61">
        <f>IF(ISERROR(VLOOKUP(B35,DXman_КВ!$B$6:$C$130,2,FALSE)),0,VLOOKUP(B35,DXman_КВ!$B$6:$C$130,2,FALSE))</f>
        <v>12.053097345132743</v>
      </c>
      <c r="E35" s="62">
        <f>IF(ISERROR(VLOOKUP(B35,DXman_УКВ!$B$6:$C$130,2,FALSE)),0,VLOOKUP(B35,DXman_УКВ!$B$6:$C$130,2,FALSE))</f>
        <v>461</v>
      </c>
      <c r="F35" s="61">
        <f>IF(ISERROR(VLOOKUP(B35,Contestman!$B$5:$C$129,2,FALSE)),0,VLOOKUP(B35,Contestman!$B$5:$C$129,2,FALSE))</f>
        <v>0</v>
      </c>
      <c r="G35" s="61">
        <f>IF(ISERROR(VLOOKUP(B35,Contestman!$H$5:$I$129,2,FALSE)),0,VLOOKUP(B35,Contestman!$H$5:$I$129,2,FALSE))</f>
        <v>89.45</v>
      </c>
      <c r="H35" s="62">
        <f>IF(ISERROR(VLOOKUP(B35,RDA!$B$5:$C$129,2,FALSE)),0,VLOOKUP(B35,RDA!$B$5:$C$129,2,FALSE))</f>
        <v>12</v>
      </c>
      <c r="I35" s="62">
        <f>IF(ISERROR(VLOOKUP(B35,RDA!$G$5:$H$129,2,FALSE)),0,VLOOKUP(B35,RDA!$G$5:$H$129,2,FALSE))</f>
        <v>16</v>
      </c>
      <c r="J35" s="61">
        <f>IF(ISERROR(VLOOKUP(B35,IOTA!$B$5:$C$129,2,FALSE)),0,VLOOKUP(B35,IOTA!$B$5:$C$129,2,FALSE))</f>
        <v>1</v>
      </c>
      <c r="K35" s="62">
        <f>IF(ISERROR(VLOOKUP(B35,AWARDS!$B$6:$C$130,2,FALSE)),0,VLOOKUP(B35,AWARDS!$B$6:$C$130,2,FALSE))</f>
        <v>5</v>
      </c>
      <c r="L35" s="61">
        <f>IF(ISERROR(VLOOKUP(B35,Конструктор!$B$6:$C$130,2,FALSE)),0,VLOOKUP(B35,Конструктор!$B$6:$C$130,2,FALSE))</f>
        <v>0</v>
      </c>
    </row>
    <row r="36" spans="1:12" ht="15">
      <c r="A36" s="14">
        <v>32</v>
      </c>
      <c r="B36" s="5" t="s">
        <v>97</v>
      </c>
      <c r="C36" s="60">
        <f>D36+E36+F36+G36+H36+I36+J36+K36+L36</f>
        <v>554.525</v>
      </c>
      <c r="D36" s="61">
        <f>IF(ISERROR(VLOOKUP(B36,DXman_КВ!$B$6:$C$130,2,FALSE)),0,VLOOKUP(B36,DXman_КВ!$B$6:$C$130,2,FALSE))</f>
        <v>-1.7507869245664465E-15</v>
      </c>
      <c r="E36" s="62">
        <f>IF(ISERROR(VLOOKUP(B36,DXman_УКВ!$B$6:$C$130,2,FALSE)),0,VLOOKUP(B36,DXman_УКВ!$B$6:$C$130,2,FALSE))</f>
        <v>0</v>
      </c>
      <c r="F36" s="61">
        <f>IF(ISERROR(VLOOKUP(B36,Contestman!$B$5:$C$129,2,FALSE)),0,VLOOKUP(B36,Contestman!$B$5:$C$129,2,FALSE))</f>
        <v>0</v>
      </c>
      <c r="G36" s="61">
        <f>IF(ISERROR(VLOOKUP(B36,Contestman!$H$5:$I$129,2,FALSE)),0,VLOOKUP(B36,Contestman!$H$5:$I$129,2,FALSE))</f>
        <v>537.525</v>
      </c>
      <c r="H36" s="62">
        <f>IF(ISERROR(VLOOKUP(B36,RDA!$B$5:$C$129,2,FALSE)),0,VLOOKUP(B36,RDA!$B$5:$C$129,2,FALSE))</f>
        <v>1</v>
      </c>
      <c r="I36" s="62">
        <f>IF(ISERROR(VLOOKUP(B36,RDA!$G$5:$H$129,2,FALSE)),0,VLOOKUP(B36,RDA!$G$5:$H$129,2,FALSE))</f>
        <v>16</v>
      </c>
      <c r="J36" s="61">
        <f>IF(ISERROR(VLOOKUP(B36,IOTA!$B$5:$C$129,2,FALSE)),0,VLOOKUP(B36,IOTA!$B$5:$C$129,2,FALSE))</f>
        <v>-6.30412316319455E-16</v>
      </c>
      <c r="K36" s="62">
        <f>IF(ISERROR(VLOOKUP(B36,AWARDS!$B$6:$C$130,2,FALSE)),0,VLOOKUP(B36,AWARDS!$B$6:$C$130,2,FALSE))</f>
        <v>0</v>
      </c>
      <c r="L36" s="61">
        <f>IF(ISERROR(VLOOKUP(B36,Конструктор!$B$6:$C$130,2,FALSE)),0,VLOOKUP(B36,Конструктор!$B$6:$C$130,2,FALSE))</f>
        <v>0</v>
      </c>
    </row>
    <row r="37" spans="1:12" ht="15">
      <c r="A37" s="14">
        <v>33</v>
      </c>
      <c r="B37" s="5" t="s">
        <v>176</v>
      </c>
      <c r="C37" s="60">
        <f>D37+E37+F37+G37+H37+I37+J37+K37+L37</f>
        <v>526.65</v>
      </c>
      <c r="D37" s="61">
        <f>IF(ISERROR(VLOOKUP(B37,DXman_КВ!$B$6:$C$130,2,FALSE)),0,VLOOKUP(B37,DXman_КВ!$B$6:$C$130,2,FALSE))</f>
        <v>-1.7507869245664465E-15</v>
      </c>
      <c r="E37" s="62">
        <f>IF(ISERROR(VLOOKUP(B37,DXman_УКВ!$B$6:$C$130,2,FALSE)),0,VLOOKUP(B37,DXman_УКВ!$B$6:$C$130,2,FALSE))</f>
        <v>0</v>
      </c>
      <c r="F37" s="61">
        <f>IF(ISERROR(VLOOKUP(B37,Contestman!$B$5:$C$129,2,FALSE)),0,VLOOKUP(B37,Contestman!$B$5:$C$129,2,FALSE))</f>
        <v>0</v>
      </c>
      <c r="G37" s="61">
        <f>IF(ISERROR(VLOOKUP(B37,Contestman!$H$5:$I$129,2,FALSE)),0,VLOOKUP(B37,Contestman!$H$5:$I$129,2,FALSE))</f>
        <v>509.65</v>
      </c>
      <c r="H37" s="62">
        <f>IF(ISERROR(VLOOKUP(B37,RDA!$B$5:$C$129,2,FALSE)),0,VLOOKUP(B37,RDA!$B$5:$C$129,2,FALSE))</f>
        <v>1</v>
      </c>
      <c r="I37" s="62">
        <f>IF(ISERROR(VLOOKUP(B37,RDA!$G$5:$H$129,2,FALSE)),0,VLOOKUP(B37,RDA!$G$5:$H$129,2,FALSE))</f>
        <v>16</v>
      </c>
      <c r="J37" s="61">
        <f>IF(ISERROR(VLOOKUP(B37,IOTA!$B$5:$C$129,2,FALSE)),0,VLOOKUP(B37,IOTA!$B$5:$C$129,2,FALSE))</f>
        <v>-6.30412316319455E-16</v>
      </c>
      <c r="K37" s="62">
        <f>IF(ISERROR(VLOOKUP(B37,AWARDS!$B$6:$C$130,2,FALSE)),0,VLOOKUP(B37,AWARDS!$B$6:$C$130,2,FALSE))</f>
        <v>0</v>
      </c>
      <c r="L37" s="61">
        <f>IF(ISERROR(VLOOKUP(B37,Конструктор!$B$6:$C$130,2,FALSE)),0,VLOOKUP(B37,Конструктор!$B$6:$C$130,2,FALSE))</f>
        <v>0</v>
      </c>
    </row>
    <row r="38" spans="1:12" ht="15">
      <c r="A38" s="14">
        <v>34</v>
      </c>
      <c r="B38" s="5" t="s">
        <v>99</v>
      </c>
      <c r="C38" s="60">
        <f>D38+E38+F38+G38+H38+I38+J38+K38+L38</f>
        <v>462.7</v>
      </c>
      <c r="D38" s="61">
        <f>IF(ISERROR(VLOOKUP(B38,DXman_КВ!$B$6:$C$130,2,FALSE)),0,VLOOKUP(B38,DXman_КВ!$B$6:$C$130,2,FALSE))</f>
        <v>-1.7507869245664465E-15</v>
      </c>
      <c r="E38" s="62">
        <f>IF(ISERROR(VLOOKUP(B38,DXman_УКВ!$B$6:$C$130,2,FALSE)),0,VLOOKUP(B38,DXman_УКВ!$B$6:$C$130,2,FALSE))</f>
        <v>0</v>
      </c>
      <c r="F38" s="61">
        <f>IF(ISERROR(VLOOKUP(B38,Contestman!$B$5:$C$129,2,FALSE)),0,VLOOKUP(B38,Contestman!$B$5:$C$129,2,FALSE))</f>
        <v>0</v>
      </c>
      <c r="G38" s="61">
        <f>IF(ISERROR(VLOOKUP(B38,Contestman!$H$5:$I$129,2,FALSE)),0,VLOOKUP(B38,Contestman!$H$5:$I$129,2,FALSE))</f>
        <v>445.7</v>
      </c>
      <c r="H38" s="62">
        <f>IF(ISERROR(VLOOKUP(B38,RDA!$B$5:$C$129,2,FALSE)),0,VLOOKUP(B38,RDA!$B$5:$C$129,2,FALSE))</f>
        <v>1</v>
      </c>
      <c r="I38" s="62">
        <f>IF(ISERROR(VLOOKUP(B38,RDA!$G$5:$H$129,2,FALSE)),0,VLOOKUP(B38,RDA!$G$5:$H$129,2,FALSE))</f>
        <v>16</v>
      </c>
      <c r="J38" s="61">
        <f>IF(ISERROR(VLOOKUP(B38,IOTA!$B$5:$C$129,2,FALSE)),0,VLOOKUP(B38,IOTA!$B$5:$C$129,2,FALSE))</f>
        <v>-6.30412316319455E-16</v>
      </c>
      <c r="K38" s="62">
        <f>IF(ISERROR(VLOOKUP(B38,AWARDS!$B$6:$C$130,2,FALSE)),0,VLOOKUP(B38,AWARDS!$B$6:$C$130,2,FALSE))</f>
        <v>0</v>
      </c>
      <c r="L38" s="61">
        <f>IF(ISERROR(VLOOKUP(B38,Конструктор!$B$6:$C$130,2,FALSE)),0,VLOOKUP(B38,Конструктор!$B$6:$C$130,2,FALSE))</f>
        <v>0</v>
      </c>
    </row>
    <row r="39" spans="1:12" ht="15">
      <c r="A39" s="14">
        <v>35</v>
      </c>
      <c r="B39" s="5" t="s">
        <v>100</v>
      </c>
      <c r="C39" s="60">
        <f>D39+E39+F39+G39+H39+I39+J39+K39+L39</f>
        <v>369.532</v>
      </c>
      <c r="D39" s="61">
        <f>IF(ISERROR(VLOOKUP(B39,DXman_КВ!$B$6:$C$130,2,FALSE)),0,VLOOKUP(B39,DXman_КВ!$B$6:$C$130,2,FALSE))</f>
        <v>-1.7507869245664465E-15</v>
      </c>
      <c r="E39" s="62">
        <f>IF(ISERROR(VLOOKUP(B39,DXman_УКВ!$B$6:$C$130,2,FALSE)),0,VLOOKUP(B39,DXman_УКВ!$B$6:$C$130,2,FALSE))</f>
        <v>0</v>
      </c>
      <c r="F39" s="61">
        <f>IF(ISERROR(VLOOKUP(B39,Contestman!$B$5:$C$129,2,FALSE)),0,VLOOKUP(B39,Contestman!$B$5:$C$129,2,FALSE))</f>
        <v>14.382</v>
      </c>
      <c r="G39" s="61">
        <f>IF(ISERROR(VLOOKUP(B39,Contestman!$H$5:$I$129,2,FALSE)),0,VLOOKUP(B39,Contestman!$H$5:$I$129,2,FALSE))</f>
        <v>338.15</v>
      </c>
      <c r="H39" s="62">
        <f>IF(ISERROR(VLOOKUP(B39,RDA!$B$5:$C$129,2,FALSE)),0,VLOOKUP(B39,RDA!$B$5:$C$129,2,FALSE))</f>
        <v>1</v>
      </c>
      <c r="I39" s="62">
        <f>IF(ISERROR(VLOOKUP(B39,RDA!$G$5:$H$129,2,FALSE)),0,VLOOKUP(B39,RDA!$G$5:$H$129,2,FALSE))</f>
        <v>16</v>
      </c>
      <c r="J39" s="61">
        <f>IF(ISERROR(VLOOKUP(B39,IOTA!$B$5:$C$129,2,FALSE)),0,VLOOKUP(B39,IOTA!$B$5:$C$129,2,FALSE))</f>
        <v>-6.30412316319455E-16</v>
      </c>
      <c r="K39" s="62">
        <f>IF(ISERROR(VLOOKUP(B39,AWARDS!$B$6:$C$130,2,FALSE)),0,VLOOKUP(B39,AWARDS!$B$6:$C$130,2,FALSE))</f>
        <v>0</v>
      </c>
      <c r="L39" s="61">
        <f>IF(ISERROR(VLOOKUP(B39,Конструктор!$B$6:$C$130,2,FALSE)),0,VLOOKUP(B39,Конструктор!$B$6:$C$130,2,FALSE))</f>
        <v>0</v>
      </c>
    </row>
    <row r="40" spans="1:12" ht="15">
      <c r="A40" s="14">
        <v>36</v>
      </c>
      <c r="B40" s="5" t="s">
        <v>177</v>
      </c>
      <c r="C40" s="60">
        <f>D40+E40+F40+G40+H40+I40+J40+K40+L40</f>
        <v>319.55</v>
      </c>
      <c r="D40" s="61">
        <f>IF(ISERROR(VLOOKUP(B40,DXman_КВ!$B$6:$C$130,2,FALSE)),0,VLOOKUP(B40,DXman_КВ!$B$6:$C$130,2,FALSE))</f>
        <v>-1.7507869245664465E-15</v>
      </c>
      <c r="E40" s="62">
        <f>IF(ISERROR(VLOOKUP(B40,DXman_УКВ!$B$6:$C$130,2,FALSE)),0,VLOOKUP(B40,DXman_УКВ!$B$6:$C$130,2,FALSE))</f>
        <v>0</v>
      </c>
      <c r="F40" s="61">
        <f>IF(ISERROR(VLOOKUP(B40,Contestman!$B$5:$C$129,2,FALSE)),0,VLOOKUP(B40,Contestman!$B$5:$C$129,2,FALSE))</f>
        <v>0</v>
      </c>
      <c r="G40" s="61">
        <f>IF(ISERROR(VLOOKUP(B40,Contestman!$H$5:$I$129,2,FALSE)),0,VLOOKUP(B40,Contestman!$H$5:$I$129,2,FALSE))</f>
        <v>302.55</v>
      </c>
      <c r="H40" s="62">
        <f>IF(ISERROR(VLOOKUP(B40,RDA!$B$5:$C$129,2,FALSE)),0,VLOOKUP(B40,RDA!$B$5:$C$129,2,FALSE))</f>
        <v>1</v>
      </c>
      <c r="I40" s="62">
        <f>IF(ISERROR(VLOOKUP(B40,RDA!$G$5:$H$129,2,FALSE)),0,VLOOKUP(B40,RDA!$G$5:$H$129,2,FALSE))</f>
        <v>16</v>
      </c>
      <c r="J40" s="61">
        <f>IF(ISERROR(VLOOKUP(B40,IOTA!$B$5:$C$129,2,FALSE)),0,VLOOKUP(B40,IOTA!$B$5:$C$129,2,FALSE))</f>
        <v>-6.30412316319455E-16</v>
      </c>
      <c r="K40" s="62">
        <f>IF(ISERROR(VLOOKUP(B40,AWARDS!$B$6:$C$130,2,FALSE)),0,VLOOKUP(B40,AWARDS!$B$6:$C$130,2,FALSE))</f>
        <v>0</v>
      </c>
      <c r="L40" s="61">
        <f>IF(ISERROR(VLOOKUP(B40,Конструктор!$B$6:$C$130,2,FALSE)),0,VLOOKUP(B40,Конструктор!$B$6:$C$130,2,FALSE))</f>
        <v>0</v>
      </c>
    </row>
    <row r="41" spans="1:12" ht="15">
      <c r="A41" s="14">
        <v>37</v>
      </c>
      <c r="B41" s="5" t="s">
        <v>113</v>
      </c>
      <c r="C41" s="60">
        <f>D41+E41+F41+G41+H41+I41+J41+K41+L41</f>
        <v>316.573</v>
      </c>
      <c r="D41" s="61">
        <f>IF(ISERROR(VLOOKUP(B41,DXman_КВ!$B$6:$C$130,2,FALSE)),0,VLOOKUP(B41,DXman_КВ!$B$6:$C$130,2,FALSE))</f>
        <v>-1.7507869245664465E-15</v>
      </c>
      <c r="E41" s="62">
        <f>IF(ISERROR(VLOOKUP(B41,DXman_УКВ!$B$6:$C$130,2,FALSE)),0,VLOOKUP(B41,DXman_УКВ!$B$6:$C$130,2,FALSE))</f>
        <v>0</v>
      </c>
      <c r="F41" s="61">
        <f>IF(ISERROR(VLOOKUP(B41,Contestman!$B$5:$C$129,2,FALSE)),0,VLOOKUP(B41,Contestman!$B$5:$C$129,2,FALSE))</f>
        <v>283.573</v>
      </c>
      <c r="G41" s="61">
        <f>IF(ISERROR(VLOOKUP(B41,Contestman!$H$5:$I$129,2,FALSE)),0,VLOOKUP(B41,Contestman!$H$5:$I$129,2,FALSE))</f>
        <v>0</v>
      </c>
      <c r="H41" s="62">
        <f>IF(ISERROR(VLOOKUP(B41,RDA!$B$5:$C$129,2,FALSE)),0,VLOOKUP(B41,RDA!$B$5:$C$129,2,FALSE))</f>
        <v>1</v>
      </c>
      <c r="I41" s="62">
        <f>IF(ISERROR(VLOOKUP(B41,RDA!$G$5:$H$129,2,FALSE)),0,VLOOKUP(B41,RDA!$G$5:$H$129,2,FALSE))</f>
        <v>32</v>
      </c>
      <c r="J41" s="61">
        <f>IF(ISERROR(VLOOKUP(B41,IOTA!$B$5:$C$129,2,FALSE)),0,VLOOKUP(B41,IOTA!$B$5:$C$129,2,FALSE))</f>
        <v>-6.30412316319455E-16</v>
      </c>
      <c r="K41" s="62">
        <f>IF(ISERROR(VLOOKUP(B41,AWARDS!$B$6:$C$130,2,FALSE)),0,VLOOKUP(B41,AWARDS!$B$6:$C$130,2,FALSE))</f>
        <v>0</v>
      </c>
      <c r="L41" s="61">
        <f>IF(ISERROR(VLOOKUP(B41,Конструктор!$B$6:$C$130,2,FALSE)),0,VLOOKUP(B41,Конструктор!$B$6:$C$130,2,FALSE))</f>
        <v>0</v>
      </c>
    </row>
    <row r="42" spans="1:12" ht="15">
      <c r="A42" s="14">
        <v>38</v>
      </c>
      <c r="B42" s="5" t="s">
        <v>90</v>
      </c>
      <c r="C42" s="60">
        <f>D42+E42+F42+G42+H42+I42+J42+K42+L42</f>
        <v>314.669</v>
      </c>
      <c r="D42" s="61">
        <f>IF(ISERROR(VLOOKUP(B42,DXman_КВ!$B$6:$C$130,2,FALSE)),0,VLOOKUP(B42,DXman_КВ!$B$6:$C$130,2,FALSE))</f>
        <v>-1.7507869245664465E-15</v>
      </c>
      <c r="E42" s="62">
        <f>IF(ISERROR(VLOOKUP(B42,DXman_УКВ!$B$6:$C$130,2,FALSE)),0,VLOOKUP(B42,DXman_УКВ!$B$6:$C$130,2,FALSE))</f>
        <v>0</v>
      </c>
      <c r="F42" s="61">
        <f>IF(ISERROR(VLOOKUP(B42,Contestman!$B$5:$C$129,2,FALSE)),0,VLOOKUP(B42,Contestman!$B$5:$C$129,2,FALSE))</f>
        <v>297.669</v>
      </c>
      <c r="G42" s="61">
        <f>IF(ISERROR(VLOOKUP(B42,Contestman!$H$5:$I$129,2,FALSE)),0,VLOOKUP(B42,Contestman!$H$5:$I$129,2,FALSE))</f>
        <v>0</v>
      </c>
      <c r="H42" s="62">
        <f>IF(ISERROR(VLOOKUP(B42,RDA!$B$5:$C$129,2,FALSE)),0,VLOOKUP(B42,RDA!$B$5:$C$129,2,FALSE))</f>
        <v>1</v>
      </c>
      <c r="I42" s="62">
        <f>IF(ISERROR(VLOOKUP(B42,RDA!$G$5:$H$129,2,FALSE)),0,VLOOKUP(B42,RDA!$G$5:$H$129,2,FALSE))</f>
        <v>16</v>
      </c>
      <c r="J42" s="61">
        <f>IF(ISERROR(VLOOKUP(B42,IOTA!$B$5:$C$129,2,FALSE)),0,VLOOKUP(B42,IOTA!$B$5:$C$129,2,FALSE))</f>
        <v>-6.30412316319455E-16</v>
      </c>
      <c r="K42" s="62">
        <f>IF(ISERROR(VLOOKUP(B42,AWARDS!$B$6:$C$130,2,FALSE)),0,VLOOKUP(B42,AWARDS!$B$6:$C$130,2,FALSE))</f>
        <v>0</v>
      </c>
      <c r="L42" s="61">
        <f>IF(ISERROR(VLOOKUP(B42,Конструктор!$B$6:$C$130,2,FALSE)),0,VLOOKUP(B42,Конструктор!$B$6:$C$130,2,FALSE))</f>
        <v>0</v>
      </c>
    </row>
    <row r="43" spans="1:12" ht="15">
      <c r="A43" s="14">
        <v>39</v>
      </c>
      <c r="B43" s="5" t="s">
        <v>118</v>
      </c>
      <c r="C43" s="60">
        <f>D43+E43+F43+G43+H43+I43+J43+K43+L43</f>
        <v>308.30060000000003</v>
      </c>
      <c r="D43" s="61">
        <f>IF(ISERROR(VLOOKUP(B43,DXman_КВ!$B$6:$C$130,2,FALSE)),0,VLOOKUP(B43,DXman_КВ!$B$6:$C$130,2,FALSE))</f>
        <v>-1.7507869245664465E-15</v>
      </c>
      <c r="E43" s="62">
        <f>IF(ISERROR(VLOOKUP(B43,DXman_УКВ!$B$6:$C$130,2,FALSE)),0,VLOOKUP(B43,DXman_УКВ!$B$6:$C$130,2,FALSE))</f>
        <v>0</v>
      </c>
      <c r="F43" s="61">
        <f>IF(ISERROR(VLOOKUP(B43,Contestman!$B$5:$C$129,2,FALSE)),0,VLOOKUP(B43,Contestman!$B$5:$C$129,2,FALSE))</f>
        <v>291.30060000000003</v>
      </c>
      <c r="G43" s="61">
        <f>IF(ISERROR(VLOOKUP(B43,Contestman!$H$5:$I$129,2,FALSE)),0,VLOOKUP(B43,Contestman!$H$5:$I$129,2,FALSE))</f>
        <v>0</v>
      </c>
      <c r="H43" s="62">
        <f>IF(ISERROR(VLOOKUP(B43,RDA!$B$5:$C$129,2,FALSE)),0,VLOOKUP(B43,RDA!$B$5:$C$129,2,FALSE))</f>
        <v>1</v>
      </c>
      <c r="I43" s="62">
        <f>IF(ISERROR(VLOOKUP(B43,RDA!$G$5:$H$129,2,FALSE)),0,VLOOKUP(B43,RDA!$G$5:$H$129,2,FALSE))</f>
        <v>16</v>
      </c>
      <c r="J43" s="61">
        <f>IF(ISERROR(VLOOKUP(B43,IOTA!$B$5:$C$129,2,FALSE)),0,VLOOKUP(B43,IOTA!$B$5:$C$129,2,FALSE))</f>
        <v>-6.30412316319455E-16</v>
      </c>
      <c r="K43" s="62">
        <f>IF(ISERROR(VLOOKUP(B43,AWARDS!$B$6:$C$130,2,FALSE)),0,VLOOKUP(B43,AWARDS!$B$6:$C$130,2,FALSE))</f>
        <v>0</v>
      </c>
      <c r="L43" s="61">
        <f>IF(ISERROR(VLOOKUP(B43,Конструктор!$B$6:$C$130,2,FALSE)),0,VLOOKUP(B43,Конструктор!$B$6:$C$130,2,FALSE))</f>
        <v>0</v>
      </c>
    </row>
    <row r="44" spans="1:12" ht="15">
      <c r="A44" s="14">
        <v>40</v>
      </c>
      <c r="B44" s="5" t="s">
        <v>4</v>
      </c>
      <c r="C44" s="60">
        <f>D44+E44+F44+G44+H44+I44+J44+K44+L44</f>
        <v>303.5278088688848</v>
      </c>
      <c r="D44" s="61">
        <f>IF(ISERROR(VLOOKUP(B44,DXman_КВ!$B$6:$C$130,2,FALSE)),0,VLOOKUP(B44,DXman_КВ!$B$6:$C$130,2,FALSE))</f>
        <v>165.1592920353998</v>
      </c>
      <c r="E44" s="62">
        <f>IF(ISERROR(VLOOKUP(B44,DXman_УКВ!$B$6:$C$130,2,FALSE)),0,VLOOKUP(B44,DXman_УКВ!$B$6:$C$130,2,FALSE))</f>
        <v>0</v>
      </c>
      <c r="F44" s="61">
        <f>IF(ISERROR(VLOOKUP(B44,Contestman!$B$5:$C$129,2,FALSE)),0,VLOOKUP(B44,Contestman!$B$5:$C$129,2,FALSE))</f>
        <v>0</v>
      </c>
      <c r="G44" s="61">
        <f>IF(ISERROR(VLOOKUP(B44,Contestman!$H$5:$I$129,2,FALSE)),0,VLOOKUP(B44,Contestman!$H$5:$I$129,2,FALSE))</f>
        <v>0</v>
      </c>
      <c r="H44" s="62">
        <f>IF(ISERROR(VLOOKUP(B44,RDA!$B$5:$C$129,2,FALSE)),0,VLOOKUP(B44,RDA!$B$5:$C$129,2,FALSE))</f>
        <v>112</v>
      </c>
      <c r="I44" s="62">
        <f>IF(ISERROR(VLOOKUP(B44,RDA!$G$5:$H$129,2,FALSE)),0,VLOOKUP(B44,RDA!$G$5:$H$129,2,FALSE))</f>
        <v>16</v>
      </c>
      <c r="J44" s="61">
        <f>IF(ISERROR(VLOOKUP(B44,IOTA!$B$5:$C$129,2,FALSE)),0,VLOOKUP(B44,IOTA!$B$5:$C$129,2,FALSE))</f>
        <v>10.368516833484986</v>
      </c>
      <c r="K44" s="62">
        <f>IF(ISERROR(VLOOKUP(B44,AWARDS!$B$6:$C$130,2,FALSE)),0,VLOOKUP(B44,AWARDS!$B$6:$C$130,2,FALSE))</f>
        <v>0</v>
      </c>
      <c r="L44" s="61">
        <f>IF(ISERROR(VLOOKUP(B44,Конструктор!$B$6:$C$130,2,FALSE)),0,VLOOKUP(B44,Конструктор!$B$6:$C$130,2,FALSE))</f>
        <v>0</v>
      </c>
    </row>
    <row r="45" spans="1:12" ht="15">
      <c r="A45" s="14">
        <v>41</v>
      </c>
      <c r="B45" s="5" t="s">
        <v>0</v>
      </c>
      <c r="C45" s="60">
        <f>D45+E45+F45+G45+H45+I45+J45+K45+L45</f>
        <v>302.55</v>
      </c>
      <c r="D45" s="61">
        <f>IF(ISERROR(VLOOKUP(B45,DXman_КВ!$B$6:$C$130,2,FALSE)),0,VLOOKUP(B45,DXman_КВ!$B$6:$C$130,2,FALSE))</f>
        <v>-1.7507869245664465E-15</v>
      </c>
      <c r="E45" s="62">
        <f>IF(ISERROR(VLOOKUP(B45,DXman_УКВ!$B$6:$C$130,2,FALSE)),0,VLOOKUP(B45,DXman_УКВ!$B$6:$C$130,2,FALSE))</f>
        <v>0</v>
      </c>
      <c r="F45" s="61">
        <f>IF(ISERROR(VLOOKUP(B45,Contestman!$B$5:$C$129,2,FALSE)),0,VLOOKUP(B45,Contestman!$B$5:$C$129,2,FALSE))</f>
        <v>0</v>
      </c>
      <c r="G45" s="61">
        <f>IF(ISERROR(VLOOKUP(B45,Contestman!$H$5:$I$129,2,FALSE)),0,VLOOKUP(B45,Contestman!$H$5:$I$129,2,FALSE))</f>
        <v>258.55</v>
      </c>
      <c r="H45" s="62">
        <f>IF(ISERROR(VLOOKUP(B45,RDA!$B$5:$C$129,2,FALSE)),0,VLOOKUP(B45,RDA!$B$5:$C$129,2,FALSE))</f>
        <v>1</v>
      </c>
      <c r="I45" s="62">
        <f>IF(ISERROR(VLOOKUP(B45,RDA!$G$5:$H$129,2,FALSE)),0,VLOOKUP(B45,RDA!$G$5:$H$129,2,FALSE))</f>
        <v>16</v>
      </c>
      <c r="J45" s="61">
        <f>IF(ISERROR(VLOOKUP(B45,IOTA!$B$5:$C$129,2,FALSE)),0,VLOOKUP(B45,IOTA!$B$5:$C$129,2,FALSE))</f>
        <v>-6.30412316319455E-16</v>
      </c>
      <c r="K45" s="62">
        <f>IF(ISERROR(VLOOKUP(B45,AWARDS!$B$6:$C$130,2,FALSE)),0,VLOOKUP(B45,AWARDS!$B$6:$C$130,2,FALSE))</f>
        <v>0</v>
      </c>
      <c r="L45" s="61">
        <f>IF(ISERROR(VLOOKUP(B45,Конструктор!$B$6:$C$130,2,FALSE)),0,VLOOKUP(B45,Конструктор!$B$6:$C$130,2,FALSE))</f>
        <v>27</v>
      </c>
    </row>
    <row r="46" spans="1:12" ht="15">
      <c r="A46" s="14">
        <v>42</v>
      </c>
      <c r="B46" s="5" t="s">
        <v>38</v>
      </c>
      <c r="C46" s="60">
        <f>D46+E46+F46+G46+H46+I46+J46+K46+L46</f>
        <v>291.325</v>
      </c>
      <c r="D46" s="61">
        <f>IF(ISERROR(VLOOKUP(B46,DXman_КВ!$B$6:$C$130,2,FALSE)),0,VLOOKUP(B46,DXman_КВ!$B$6:$C$130,2,FALSE))</f>
        <v>-1.7507869245664465E-15</v>
      </c>
      <c r="E46" s="62">
        <f>IF(ISERROR(VLOOKUP(B46,DXman_УКВ!$B$6:$C$130,2,FALSE)),0,VLOOKUP(B46,DXman_УКВ!$B$6:$C$130,2,FALSE))</f>
        <v>0</v>
      </c>
      <c r="F46" s="61">
        <f>IF(ISERROR(VLOOKUP(B46,Contestman!$B$5:$C$129,2,FALSE)),0,VLOOKUP(B46,Contestman!$B$5:$C$129,2,FALSE))</f>
        <v>0</v>
      </c>
      <c r="G46" s="61">
        <f>IF(ISERROR(VLOOKUP(B46,Contestman!$H$5:$I$129,2,FALSE)),0,VLOOKUP(B46,Contestman!$H$5:$I$129,2,FALSE))</f>
        <v>274.325</v>
      </c>
      <c r="H46" s="62">
        <f>IF(ISERROR(VLOOKUP(B46,RDA!$B$5:$C$129,2,FALSE)),0,VLOOKUP(B46,RDA!$B$5:$C$129,2,FALSE))</f>
        <v>1</v>
      </c>
      <c r="I46" s="62">
        <f>IF(ISERROR(VLOOKUP(B46,RDA!$G$5:$H$129,2,FALSE)),0,VLOOKUP(B46,RDA!$G$5:$H$129,2,FALSE))</f>
        <v>16</v>
      </c>
      <c r="J46" s="61">
        <f>IF(ISERROR(VLOOKUP(B46,IOTA!$B$5:$C$129,2,FALSE)),0,VLOOKUP(B46,IOTA!$B$5:$C$129,2,FALSE))</f>
        <v>-6.30412316319455E-16</v>
      </c>
      <c r="K46" s="62">
        <f>IF(ISERROR(VLOOKUP(B46,AWARDS!$B$6:$C$130,2,FALSE)),0,VLOOKUP(B46,AWARDS!$B$6:$C$130,2,FALSE))</f>
        <v>0</v>
      </c>
      <c r="L46" s="61">
        <f>IF(ISERROR(VLOOKUP(B46,Конструктор!$B$6:$C$130,2,FALSE)),0,VLOOKUP(B46,Конструктор!$B$6:$C$130,2,FALSE))</f>
        <v>0</v>
      </c>
    </row>
    <row r="47" spans="1:12" ht="15">
      <c r="A47" s="14">
        <v>43</v>
      </c>
      <c r="B47" s="5" t="s">
        <v>94</v>
      </c>
      <c r="C47" s="60">
        <f>D47+E47+F47+G47+H47+I47+J47+K47+L47</f>
        <v>274</v>
      </c>
      <c r="D47" s="61">
        <f>IF(ISERROR(VLOOKUP(B47,DXman_КВ!$B$6:$C$130,2,FALSE)),0,VLOOKUP(B47,DXman_КВ!$B$6:$C$130,2,FALSE))</f>
        <v>-1.7507869245664465E-15</v>
      </c>
      <c r="E47" s="62">
        <f>IF(ISERROR(VLOOKUP(B47,DXman_УКВ!$B$6:$C$130,2,FALSE)),0,VLOOKUP(B47,DXman_УКВ!$B$6:$C$130,2,FALSE))</f>
        <v>0</v>
      </c>
      <c r="F47" s="61">
        <f>IF(ISERROR(VLOOKUP(B47,Contestman!$B$5:$C$129,2,FALSE)),0,VLOOKUP(B47,Contestman!$B$5:$C$129,2,FALSE))</f>
        <v>0</v>
      </c>
      <c r="G47" s="61">
        <f>IF(ISERROR(VLOOKUP(B47,Contestman!$H$5:$I$129,2,FALSE)),0,VLOOKUP(B47,Contestman!$H$5:$I$129,2,FALSE))</f>
        <v>257</v>
      </c>
      <c r="H47" s="62">
        <f>IF(ISERROR(VLOOKUP(B47,RDA!$B$5:$C$129,2,FALSE)),0,VLOOKUP(B47,RDA!$B$5:$C$129,2,FALSE))</f>
        <v>1</v>
      </c>
      <c r="I47" s="62">
        <f>IF(ISERROR(VLOOKUP(B47,RDA!$G$5:$H$129,2,FALSE)),0,VLOOKUP(B47,RDA!$G$5:$H$129,2,FALSE))</f>
        <v>16</v>
      </c>
      <c r="J47" s="61">
        <f>IF(ISERROR(VLOOKUP(B47,IOTA!$B$5:$C$129,2,FALSE)),0,VLOOKUP(B47,IOTA!$B$5:$C$129,2,FALSE))</f>
        <v>-6.30412316319455E-16</v>
      </c>
      <c r="K47" s="62">
        <f>IF(ISERROR(VLOOKUP(B47,AWARDS!$B$6:$C$130,2,FALSE)),0,VLOOKUP(B47,AWARDS!$B$6:$C$130,2,FALSE))</f>
        <v>0</v>
      </c>
      <c r="L47" s="61">
        <f>IF(ISERROR(VLOOKUP(B47,Конструктор!$B$6:$C$130,2,FALSE)),0,VLOOKUP(B47,Конструктор!$B$6:$C$130,2,FALSE))</f>
        <v>0</v>
      </c>
    </row>
    <row r="48" spans="1:12" ht="15">
      <c r="A48" s="14">
        <v>44</v>
      </c>
      <c r="B48" s="5" t="s">
        <v>179</v>
      </c>
      <c r="C48" s="60">
        <f>D48+E48+F48+G48+H48+I48+J48+K48+L48</f>
        <v>264.9</v>
      </c>
      <c r="D48" s="61">
        <f>IF(ISERROR(VLOOKUP(B48,DXman_КВ!$B$6:$C$130,2,FALSE)),0,VLOOKUP(B48,DXman_КВ!$B$6:$C$130,2,FALSE))</f>
        <v>0</v>
      </c>
      <c r="E48" s="62">
        <f>IF(ISERROR(VLOOKUP(B48,DXman_УКВ!$B$6:$C$130,2,FALSE)),0,VLOOKUP(B48,DXman_УКВ!$B$6:$C$130,2,FALSE))</f>
        <v>0</v>
      </c>
      <c r="F48" s="61">
        <f>IF(ISERROR(VLOOKUP(B48,Contestman!$B$5:$C$129,2,FALSE)),0,VLOOKUP(B48,Contestman!$B$5:$C$129,2,FALSE))</f>
        <v>0</v>
      </c>
      <c r="G48" s="61">
        <f>IF(ISERROR(VLOOKUP(B48,Contestman!$H$5:$I$129,2,FALSE)),0,VLOOKUP(B48,Contestman!$H$5:$I$129,2,FALSE))</f>
        <v>264.9</v>
      </c>
      <c r="H48" s="62">
        <f>IF(ISERROR(VLOOKUP(B48,RDA!$B$5:$C$129,2,FALSE)),0,VLOOKUP(B48,RDA!$B$5:$C$129,2,FALSE))</f>
        <v>0</v>
      </c>
      <c r="I48" s="62">
        <f>IF(ISERROR(VLOOKUP(B48,RDA!$G$5:$H$129,2,FALSE)),0,VLOOKUP(B48,RDA!$G$5:$H$129,2,FALSE))</f>
        <v>0</v>
      </c>
      <c r="J48" s="61">
        <f>IF(ISERROR(VLOOKUP(B48,IOTA!$B$5:$C$129,2,FALSE)),0,VLOOKUP(B48,IOTA!$B$5:$C$129,2,FALSE))</f>
        <v>0</v>
      </c>
      <c r="K48" s="62">
        <f>IF(ISERROR(VLOOKUP(B48,AWARDS!$B$6:$C$130,2,FALSE)),0,VLOOKUP(B48,AWARDS!$B$6:$C$130,2,FALSE))</f>
        <v>0</v>
      </c>
      <c r="L48" s="61">
        <f>IF(ISERROR(VLOOKUP(B48,Конструктор!$B$6:$C$130,2,FALSE)),0,VLOOKUP(B48,Конструктор!$B$6:$C$130,2,FALSE))</f>
        <v>0</v>
      </c>
    </row>
    <row r="49" spans="1:12" ht="15">
      <c r="A49" s="14">
        <v>45</v>
      </c>
      <c r="B49" s="5" t="s">
        <v>143</v>
      </c>
      <c r="C49" s="60">
        <f>D49+E49+F49+G49+H49+I49+J49+K49+L49</f>
        <v>251.675</v>
      </c>
      <c r="D49" s="61">
        <f>IF(ISERROR(VLOOKUP(B49,DXman_КВ!$B$6:$C$130,2,FALSE)),0,VLOOKUP(B49,DXman_КВ!$B$6:$C$130,2,FALSE))</f>
        <v>-1.7507869245664465E-15</v>
      </c>
      <c r="E49" s="62">
        <f>IF(ISERROR(VLOOKUP(B49,DXman_УКВ!$B$6:$C$130,2,FALSE)),0,VLOOKUP(B49,DXman_УКВ!$B$6:$C$130,2,FALSE))</f>
        <v>0</v>
      </c>
      <c r="F49" s="61">
        <f>IF(ISERROR(VLOOKUP(B49,Contestman!$B$5:$C$129,2,FALSE)),0,VLOOKUP(B49,Contestman!$B$5:$C$129,2,FALSE))</f>
        <v>0</v>
      </c>
      <c r="G49" s="61">
        <f>IF(ISERROR(VLOOKUP(B49,Contestman!$H$5:$I$129,2,FALSE)),0,VLOOKUP(B49,Contestman!$H$5:$I$129,2,FALSE))</f>
        <v>234.675</v>
      </c>
      <c r="H49" s="62">
        <f>IF(ISERROR(VLOOKUP(B49,RDA!$B$5:$C$129,2,FALSE)),0,VLOOKUP(B49,RDA!$B$5:$C$129,2,FALSE))</f>
        <v>1</v>
      </c>
      <c r="I49" s="62">
        <f>IF(ISERROR(VLOOKUP(B49,RDA!$G$5:$H$129,2,FALSE)),0,VLOOKUP(B49,RDA!$G$5:$H$129,2,FALSE))</f>
        <v>16</v>
      </c>
      <c r="J49" s="61">
        <f>IF(ISERROR(VLOOKUP(B49,IOTA!$B$5:$C$129,2,FALSE)),0,VLOOKUP(B49,IOTA!$B$5:$C$129,2,FALSE))</f>
        <v>-6.30412316319455E-16</v>
      </c>
      <c r="K49" s="62">
        <f>IF(ISERROR(VLOOKUP(B49,AWARDS!$B$6:$C$130,2,FALSE)),0,VLOOKUP(B49,AWARDS!$B$6:$C$130,2,FALSE))</f>
        <v>0</v>
      </c>
      <c r="L49" s="61">
        <f>IF(ISERROR(VLOOKUP(B49,Конструктор!$B$6:$C$130,2,FALSE)),0,VLOOKUP(B49,Конструктор!$B$6:$C$130,2,FALSE))</f>
        <v>0</v>
      </c>
    </row>
    <row r="50" spans="1:12" ht="15">
      <c r="A50" s="14">
        <v>46</v>
      </c>
      <c r="B50" s="5" t="s">
        <v>154</v>
      </c>
      <c r="C50" s="60">
        <f>D50+E50+F50+G50+H50+I50+J50+K50+L50</f>
        <v>247.8802</v>
      </c>
      <c r="D50" s="61">
        <f>IF(ISERROR(VLOOKUP(B50,DXman_КВ!$B$6:$C$130,2,FALSE)),0,VLOOKUP(B50,DXman_КВ!$B$6:$C$130,2,FALSE))</f>
        <v>-1.7507869245664465E-15</v>
      </c>
      <c r="E50" s="62">
        <f>IF(ISERROR(VLOOKUP(B50,DXman_УКВ!$B$6:$C$130,2,FALSE)),0,VLOOKUP(B50,DXman_УКВ!$B$6:$C$130,2,FALSE))</f>
        <v>0</v>
      </c>
      <c r="F50" s="61">
        <f>IF(ISERROR(VLOOKUP(B50,Contestman!$B$5:$C$129,2,FALSE)),0,VLOOKUP(B50,Contestman!$B$5:$C$129,2,FALSE))</f>
        <v>25.580199999999998</v>
      </c>
      <c r="G50" s="61">
        <f>IF(ISERROR(VLOOKUP(B50,Contestman!$H$5:$I$129,2,FALSE)),0,VLOOKUP(B50,Contestman!$H$5:$I$129,2,FALSE))</f>
        <v>205.3</v>
      </c>
      <c r="H50" s="62">
        <f>IF(ISERROR(VLOOKUP(B50,RDA!$B$5:$C$129,2,FALSE)),0,VLOOKUP(B50,RDA!$B$5:$C$129,2,FALSE))</f>
        <v>1</v>
      </c>
      <c r="I50" s="62">
        <f>IF(ISERROR(VLOOKUP(B50,RDA!$G$5:$H$129,2,FALSE)),0,VLOOKUP(B50,RDA!$G$5:$H$129,2,FALSE))</f>
        <v>16</v>
      </c>
      <c r="J50" s="61">
        <f>IF(ISERROR(VLOOKUP(B50,IOTA!$B$5:$C$129,2,FALSE)),0,VLOOKUP(B50,IOTA!$B$5:$C$129,2,FALSE))</f>
        <v>-6.30412316319455E-16</v>
      </c>
      <c r="K50" s="62">
        <f>IF(ISERROR(VLOOKUP(B50,AWARDS!$B$6:$C$130,2,FALSE)),0,VLOOKUP(B50,AWARDS!$B$6:$C$130,2,FALSE))</f>
        <v>0</v>
      </c>
      <c r="L50" s="61">
        <f>IF(ISERROR(VLOOKUP(B50,Конструктор!$B$6:$C$130,2,FALSE)),0,VLOOKUP(B50,Конструктор!$B$6:$C$130,2,FALSE))</f>
        <v>0</v>
      </c>
    </row>
    <row r="51" spans="1:12" ht="15">
      <c r="A51" s="14">
        <v>47</v>
      </c>
      <c r="B51" s="5" t="s">
        <v>130</v>
      </c>
      <c r="C51" s="60">
        <f>D51+E51+F51+G51+H51+I51+J51+K51+L51</f>
        <v>244.6</v>
      </c>
      <c r="D51" s="61">
        <f>IF(ISERROR(VLOOKUP(B51,DXman_КВ!$B$6:$C$130,2,FALSE)),0,VLOOKUP(B51,DXman_КВ!$B$6:$C$130,2,FALSE))</f>
        <v>-1.7507869245664465E-15</v>
      </c>
      <c r="E51" s="62">
        <f>IF(ISERROR(VLOOKUP(B51,DXman_УКВ!$B$6:$C$130,2,FALSE)),0,VLOOKUP(B51,DXman_УКВ!$B$6:$C$130,2,FALSE))</f>
        <v>0</v>
      </c>
      <c r="F51" s="61">
        <f>IF(ISERROR(VLOOKUP(B51,Contestman!$B$5:$C$129,2,FALSE)),0,VLOOKUP(B51,Contestman!$B$5:$C$129,2,FALSE))</f>
        <v>0</v>
      </c>
      <c r="G51" s="61">
        <f>IF(ISERROR(VLOOKUP(B51,Contestman!$H$5:$I$129,2,FALSE)),0,VLOOKUP(B51,Contestman!$H$5:$I$129,2,FALSE))</f>
        <v>221.6</v>
      </c>
      <c r="H51" s="62">
        <f>IF(ISERROR(VLOOKUP(B51,RDA!$B$5:$C$129,2,FALSE)),0,VLOOKUP(B51,RDA!$B$5:$C$129,2,FALSE))</f>
        <v>1</v>
      </c>
      <c r="I51" s="62">
        <f>IF(ISERROR(VLOOKUP(B51,RDA!$G$5:$H$129,2,FALSE)),0,VLOOKUP(B51,RDA!$G$5:$H$129,2,FALSE))</f>
        <v>16</v>
      </c>
      <c r="J51" s="61">
        <f>IF(ISERROR(VLOOKUP(B51,IOTA!$B$5:$C$129,2,FALSE)),0,VLOOKUP(B51,IOTA!$B$5:$C$129,2,FALSE))</f>
        <v>-6.30412316319455E-16</v>
      </c>
      <c r="K51" s="62">
        <f>IF(ISERROR(VLOOKUP(B51,AWARDS!$B$6:$C$130,2,FALSE)),0,VLOOKUP(B51,AWARDS!$B$6:$C$130,2,FALSE))</f>
        <v>0</v>
      </c>
      <c r="L51" s="61">
        <f>IF(ISERROR(VLOOKUP(B51,Конструктор!$B$6:$C$130,2,FALSE)),0,VLOOKUP(B51,Конструктор!$B$6:$C$130,2,FALSE))</f>
        <v>6</v>
      </c>
    </row>
    <row r="52" spans="1:12" ht="15">
      <c r="A52" s="14">
        <v>48</v>
      </c>
      <c r="B52" s="5" t="s">
        <v>144</v>
      </c>
      <c r="C52" s="60">
        <f>D52+E52+F52+G52+H52+I52+J52+K52+L52</f>
        <v>230.9728</v>
      </c>
      <c r="D52" s="61">
        <f>IF(ISERROR(VLOOKUP(B52,DXman_КВ!$B$6:$C$130,2,FALSE)),0,VLOOKUP(B52,DXman_КВ!$B$6:$C$130,2,FALSE))</f>
        <v>-1.7507869245664465E-15</v>
      </c>
      <c r="E52" s="62">
        <f>IF(ISERROR(VLOOKUP(B52,DXman_УКВ!$B$6:$C$130,2,FALSE)),0,VLOOKUP(B52,DXman_УКВ!$B$6:$C$130,2,FALSE))</f>
        <v>0</v>
      </c>
      <c r="F52" s="61">
        <f>IF(ISERROR(VLOOKUP(B52,Contestman!$B$5:$C$129,2,FALSE)),0,VLOOKUP(B52,Contestman!$B$5:$C$129,2,FALSE))</f>
        <v>50.522800000000004</v>
      </c>
      <c r="G52" s="61">
        <f>IF(ISERROR(VLOOKUP(B52,Contestman!$H$5:$I$129,2,FALSE)),0,VLOOKUP(B52,Contestman!$H$5:$I$129,2,FALSE))</f>
        <v>163.45</v>
      </c>
      <c r="H52" s="62">
        <f>IF(ISERROR(VLOOKUP(B52,RDA!$B$5:$C$129,2,FALSE)),0,VLOOKUP(B52,RDA!$B$5:$C$129,2,FALSE))</f>
        <v>1</v>
      </c>
      <c r="I52" s="62">
        <f>IF(ISERROR(VLOOKUP(B52,RDA!$G$5:$H$129,2,FALSE)),0,VLOOKUP(B52,RDA!$G$5:$H$129,2,FALSE))</f>
        <v>16</v>
      </c>
      <c r="J52" s="61">
        <f>IF(ISERROR(VLOOKUP(B52,IOTA!$B$5:$C$129,2,FALSE)),0,VLOOKUP(B52,IOTA!$B$5:$C$129,2,FALSE))</f>
        <v>-6.30412316319455E-16</v>
      </c>
      <c r="K52" s="62">
        <f>IF(ISERROR(VLOOKUP(B52,AWARDS!$B$6:$C$130,2,FALSE)),0,VLOOKUP(B52,AWARDS!$B$6:$C$130,2,FALSE))</f>
        <v>0</v>
      </c>
      <c r="L52" s="61">
        <f>IF(ISERROR(VLOOKUP(B52,Конструктор!$B$6:$C$130,2,FALSE)),0,VLOOKUP(B52,Конструктор!$B$6:$C$130,2,FALSE))</f>
        <v>0</v>
      </c>
    </row>
    <row r="53" spans="1:12" ht="15">
      <c r="A53" s="14">
        <v>49</v>
      </c>
      <c r="B53" s="5" t="s">
        <v>96</v>
      </c>
      <c r="C53" s="60">
        <f>D53+E53+F53+G53+H53+I53+J53+K53+L53</f>
        <v>205.225</v>
      </c>
      <c r="D53" s="61">
        <f>IF(ISERROR(VLOOKUP(B53,DXman_КВ!$B$6:$C$130,2,FALSE)),0,VLOOKUP(B53,DXman_КВ!$B$6:$C$130,2,FALSE))</f>
        <v>-1.7507869245664465E-15</v>
      </c>
      <c r="E53" s="62">
        <f>IF(ISERROR(VLOOKUP(B53,DXman_УКВ!$B$6:$C$130,2,FALSE)),0,VLOOKUP(B53,DXman_УКВ!$B$6:$C$130,2,FALSE))</f>
        <v>0</v>
      </c>
      <c r="F53" s="61">
        <f>IF(ISERROR(VLOOKUP(B53,Contestman!$B$5:$C$129,2,FALSE)),0,VLOOKUP(B53,Contestman!$B$5:$C$129,2,FALSE))</f>
        <v>0</v>
      </c>
      <c r="G53" s="61">
        <f>IF(ISERROR(VLOOKUP(B53,Contestman!$H$5:$I$129,2,FALSE)),0,VLOOKUP(B53,Contestman!$H$5:$I$129,2,FALSE))</f>
        <v>188.225</v>
      </c>
      <c r="H53" s="62">
        <f>IF(ISERROR(VLOOKUP(B53,RDA!$B$5:$C$129,2,FALSE)),0,VLOOKUP(B53,RDA!$B$5:$C$129,2,FALSE))</f>
        <v>1</v>
      </c>
      <c r="I53" s="62">
        <f>IF(ISERROR(VLOOKUP(B53,RDA!$G$5:$H$129,2,FALSE)),0,VLOOKUP(B53,RDA!$G$5:$H$129,2,FALSE))</f>
        <v>16</v>
      </c>
      <c r="J53" s="61">
        <f>IF(ISERROR(VLOOKUP(B53,IOTA!$B$5:$C$129,2,FALSE)),0,VLOOKUP(B53,IOTA!$B$5:$C$129,2,FALSE))</f>
        <v>-6.30412316319455E-16</v>
      </c>
      <c r="K53" s="62">
        <f>IF(ISERROR(VLOOKUP(B53,AWARDS!$B$6:$C$130,2,FALSE)),0,VLOOKUP(B53,AWARDS!$B$6:$C$130,2,FALSE))</f>
        <v>0</v>
      </c>
      <c r="L53" s="61">
        <f>IF(ISERROR(VLOOKUP(B53,Конструктор!$B$6:$C$130,2,FALSE)),0,VLOOKUP(B53,Конструктор!$B$6:$C$130,2,FALSE))</f>
        <v>0</v>
      </c>
    </row>
    <row r="54" spans="1:12" ht="15">
      <c r="A54" s="14">
        <v>50</v>
      </c>
      <c r="B54" s="5" t="s">
        <v>104</v>
      </c>
      <c r="C54" s="60">
        <f>D54+E54+F54+G54+H54+I54+J54+K54+L54</f>
        <v>201.525</v>
      </c>
      <c r="D54" s="61">
        <f>IF(ISERROR(VLOOKUP(B54,DXman_КВ!$B$6:$C$130,2,FALSE)),0,VLOOKUP(B54,DXman_КВ!$B$6:$C$130,2,FALSE))</f>
        <v>-1.7507869245664465E-15</v>
      </c>
      <c r="E54" s="62">
        <f>IF(ISERROR(VLOOKUP(B54,DXman_УКВ!$B$6:$C$130,2,FALSE)),0,VLOOKUP(B54,DXman_УКВ!$B$6:$C$130,2,FALSE))</f>
        <v>0</v>
      </c>
      <c r="F54" s="61">
        <f>IF(ISERROR(VLOOKUP(B54,Contestman!$B$5:$C$129,2,FALSE)),0,VLOOKUP(B54,Contestman!$B$5:$C$129,2,FALSE))</f>
        <v>0</v>
      </c>
      <c r="G54" s="61">
        <f>IF(ISERROR(VLOOKUP(B54,Contestman!$H$5:$I$129,2,FALSE)),0,VLOOKUP(B54,Contestman!$H$5:$I$129,2,FALSE))</f>
        <v>184.525</v>
      </c>
      <c r="H54" s="62">
        <f>IF(ISERROR(VLOOKUP(B54,RDA!$B$5:$C$129,2,FALSE)),0,VLOOKUP(B54,RDA!$B$5:$C$129,2,FALSE))</f>
        <v>1</v>
      </c>
      <c r="I54" s="62">
        <f>IF(ISERROR(VLOOKUP(B54,RDA!$G$5:$H$129,2,FALSE)),0,VLOOKUP(B54,RDA!$G$5:$H$129,2,FALSE))</f>
        <v>16</v>
      </c>
      <c r="J54" s="61">
        <f>IF(ISERROR(VLOOKUP(B54,IOTA!$B$5:$C$129,2,FALSE)),0,VLOOKUP(B54,IOTA!$B$5:$C$129,2,FALSE))</f>
        <v>-6.30412316319455E-16</v>
      </c>
      <c r="K54" s="62">
        <f>IF(ISERROR(VLOOKUP(B54,AWARDS!$B$6:$C$130,2,FALSE)),0,VLOOKUP(B54,AWARDS!$B$6:$C$130,2,FALSE))</f>
        <v>0</v>
      </c>
      <c r="L54" s="61">
        <f>IF(ISERROR(VLOOKUP(B54,Конструктор!$B$6:$C$130,2,FALSE)),0,VLOOKUP(B54,Конструктор!$B$6:$C$130,2,FALSE))</f>
        <v>0</v>
      </c>
    </row>
    <row r="55" spans="1:12" ht="15">
      <c r="A55" s="14">
        <v>51</v>
      </c>
      <c r="B55" s="5" t="s">
        <v>106</v>
      </c>
      <c r="C55" s="60">
        <f>D55+E55+F55+G55+H55+I55+J55+K55+L55</f>
        <v>194.629</v>
      </c>
      <c r="D55" s="61">
        <f>IF(ISERROR(VLOOKUP(B55,DXman_КВ!$B$6:$C$130,2,FALSE)),0,VLOOKUP(B55,DXman_КВ!$B$6:$C$130,2,FALSE))</f>
        <v>-1.7507869245664465E-15</v>
      </c>
      <c r="E55" s="62">
        <f>IF(ISERROR(VLOOKUP(B55,DXman_УКВ!$B$6:$C$130,2,FALSE)),0,VLOOKUP(B55,DXman_УКВ!$B$6:$C$130,2,FALSE))</f>
        <v>0</v>
      </c>
      <c r="F55" s="61">
        <f>IF(ISERROR(VLOOKUP(B55,Contestman!$B$5:$C$129,2,FALSE)),0,VLOOKUP(B55,Contestman!$B$5:$C$129,2,FALSE))</f>
        <v>18.554000000000002</v>
      </c>
      <c r="G55" s="61">
        <f>IF(ISERROR(VLOOKUP(B55,Contestman!$H$5:$I$129,2,FALSE)),0,VLOOKUP(B55,Contestman!$H$5:$I$129,2,FALSE))</f>
        <v>159.075</v>
      </c>
      <c r="H55" s="62">
        <f>IF(ISERROR(VLOOKUP(B55,RDA!$B$5:$C$129,2,FALSE)),0,VLOOKUP(B55,RDA!$B$5:$C$129,2,FALSE))</f>
        <v>1</v>
      </c>
      <c r="I55" s="62">
        <f>IF(ISERROR(VLOOKUP(B55,RDA!$G$5:$H$129,2,FALSE)),0,VLOOKUP(B55,RDA!$G$5:$H$129,2,FALSE))</f>
        <v>16</v>
      </c>
      <c r="J55" s="61">
        <f>IF(ISERROR(VLOOKUP(B55,IOTA!$B$5:$C$129,2,FALSE)),0,VLOOKUP(B55,IOTA!$B$5:$C$129,2,FALSE))</f>
        <v>-6.30412316319455E-16</v>
      </c>
      <c r="K55" s="62">
        <f>IF(ISERROR(VLOOKUP(B55,AWARDS!$B$6:$C$130,2,FALSE)),0,VLOOKUP(B55,AWARDS!$B$6:$C$130,2,FALSE))</f>
        <v>0</v>
      </c>
      <c r="L55" s="61">
        <f>IF(ISERROR(VLOOKUP(B55,Конструктор!$B$6:$C$130,2,FALSE)),0,VLOOKUP(B55,Конструктор!$B$6:$C$130,2,FALSE))</f>
        <v>0</v>
      </c>
    </row>
    <row r="56" spans="1:12" ht="15">
      <c r="A56" s="14">
        <v>52</v>
      </c>
      <c r="B56" s="5" t="s">
        <v>119</v>
      </c>
      <c r="C56" s="60">
        <f>D56+E56+F56+G56+H56+I56+J56+K56+L56</f>
        <v>183.05</v>
      </c>
      <c r="D56" s="61">
        <f>IF(ISERROR(VLOOKUP(B56,DXman_КВ!$B$6:$C$130,2,FALSE)),0,VLOOKUP(B56,DXman_КВ!$B$6:$C$130,2,FALSE))</f>
        <v>-1.7507869245664465E-15</v>
      </c>
      <c r="E56" s="62">
        <f>IF(ISERROR(VLOOKUP(B56,DXman_УКВ!$B$6:$C$130,2,FALSE)),0,VLOOKUP(B56,DXman_УКВ!$B$6:$C$130,2,FALSE))</f>
        <v>0</v>
      </c>
      <c r="F56" s="61">
        <f>IF(ISERROR(VLOOKUP(B56,Contestman!$B$5:$C$129,2,FALSE)),0,VLOOKUP(B56,Contestman!$B$5:$C$129,2,FALSE))</f>
        <v>0</v>
      </c>
      <c r="G56" s="61">
        <f>IF(ISERROR(VLOOKUP(B56,Contestman!$H$5:$I$129,2,FALSE)),0,VLOOKUP(B56,Contestman!$H$5:$I$129,2,FALSE))</f>
        <v>166.05</v>
      </c>
      <c r="H56" s="62">
        <f>IF(ISERROR(VLOOKUP(B56,RDA!$B$5:$C$129,2,FALSE)),0,VLOOKUP(B56,RDA!$B$5:$C$129,2,FALSE))</f>
        <v>1</v>
      </c>
      <c r="I56" s="62">
        <f>IF(ISERROR(VLOOKUP(B56,RDA!$G$5:$H$129,2,FALSE)),0,VLOOKUP(B56,RDA!$G$5:$H$129,2,FALSE))</f>
        <v>16</v>
      </c>
      <c r="J56" s="61">
        <f>IF(ISERROR(VLOOKUP(B56,IOTA!$B$5:$C$129,2,FALSE)),0,VLOOKUP(B56,IOTA!$B$5:$C$129,2,FALSE))</f>
        <v>-6.30412316319455E-16</v>
      </c>
      <c r="K56" s="62">
        <f>IF(ISERROR(VLOOKUP(B56,AWARDS!$B$6:$C$130,2,FALSE)),0,VLOOKUP(B56,AWARDS!$B$6:$C$130,2,FALSE))</f>
        <v>0</v>
      </c>
      <c r="L56" s="61">
        <f>IF(ISERROR(VLOOKUP(B56,Конструктор!$B$6:$C$130,2,FALSE)),0,VLOOKUP(B56,Конструктор!$B$6:$C$130,2,FALSE))</f>
        <v>0</v>
      </c>
    </row>
    <row r="57" spans="1:12" ht="15">
      <c r="A57" s="14">
        <v>53</v>
      </c>
      <c r="B57" s="5" t="s">
        <v>110</v>
      </c>
      <c r="C57" s="60">
        <f>D57+E57+F57+G57+H57+I57+J57+K57+L57</f>
        <v>167.138</v>
      </c>
      <c r="D57" s="61">
        <f>IF(ISERROR(VLOOKUP(B57,DXman_КВ!$B$6:$C$130,2,FALSE)),0,VLOOKUP(B57,DXman_КВ!$B$6:$C$130,2,FALSE))</f>
        <v>-1.7507869245664465E-15</v>
      </c>
      <c r="E57" s="62">
        <f>IF(ISERROR(VLOOKUP(B57,DXman_УКВ!$B$6:$C$130,2,FALSE)),0,VLOOKUP(B57,DXman_УКВ!$B$6:$C$130,2,FALSE))</f>
        <v>0</v>
      </c>
      <c r="F57" s="61">
        <f>IF(ISERROR(VLOOKUP(B57,Contestman!$B$5:$C$129,2,FALSE)),0,VLOOKUP(B57,Contestman!$B$5:$C$129,2,FALSE))</f>
        <v>135.663</v>
      </c>
      <c r="G57" s="61">
        <f>IF(ISERROR(VLOOKUP(B57,Contestman!$H$5:$I$129,2,FALSE)),0,VLOOKUP(B57,Contestman!$H$5:$I$129,2,FALSE))</f>
        <v>14.475</v>
      </c>
      <c r="H57" s="62">
        <f>IF(ISERROR(VLOOKUP(B57,RDA!$B$5:$C$129,2,FALSE)),0,VLOOKUP(B57,RDA!$B$5:$C$129,2,FALSE))</f>
        <v>1</v>
      </c>
      <c r="I57" s="62">
        <f>IF(ISERROR(VLOOKUP(B57,RDA!$G$5:$H$129,2,FALSE)),0,VLOOKUP(B57,RDA!$G$5:$H$129,2,FALSE))</f>
        <v>16</v>
      </c>
      <c r="J57" s="61">
        <f>IF(ISERROR(VLOOKUP(B57,IOTA!$B$5:$C$129,2,FALSE)),0,VLOOKUP(B57,IOTA!$B$5:$C$129,2,FALSE))</f>
        <v>-6.30412316319455E-16</v>
      </c>
      <c r="K57" s="62">
        <f>IF(ISERROR(VLOOKUP(B57,AWARDS!$B$6:$C$130,2,FALSE)),0,VLOOKUP(B57,AWARDS!$B$6:$C$130,2,FALSE))</f>
        <v>0</v>
      </c>
      <c r="L57" s="61">
        <f>IF(ISERROR(VLOOKUP(B57,Конструктор!$B$6:$C$130,2,FALSE)),0,VLOOKUP(B57,Конструктор!$B$6:$C$130,2,FALSE))</f>
        <v>0</v>
      </c>
    </row>
    <row r="58" spans="1:12" ht="15">
      <c r="A58" s="14">
        <v>54</v>
      </c>
      <c r="B58" s="5" t="s">
        <v>115</v>
      </c>
      <c r="C58" s="60">
        <f>D58+E58+F58+G58+H58+I58+J58+K58+L58</f>
        <v>163.725</v>
      </c>
      <c r="D58" s="61">
        <f>IF(ISERROR(VLOOKUP(B58,DXman_КВ!$B$6:$C$130,2,FALSE)),0,VLOOKUP(B58,DXman_КВ!$B$6:$C$130,2,FALSE))</f>
        <v>-1.7507869245664465E-15</v>
      </c>
      <c r="E58" s="62">
        <f>IF(ISERROR(VLOOKUP(B58,DXman_УКВ!$B$6:$C$130,2,FALSE)),0,VLOOKUP(B58,DXman_УКВ!$B$6:$C$130,2,FALSE))</f>
        <v>0</v>
      </c>
      <c r="F58" s="61">
        <f>IF(ISERROR(VLOOKUP(B58,Contestman!$B$5:$C$129,2,FALSE)),0,VLOOKUP(B58,Contestman!$B$5:$C$129,2,FALSE))</f>
        <v>0</v>
      </c>
      <c r="G58" s="61">
        <f>IF(ISERROR(VLOOKUP(B58,Contestman!$H$5:$I$129,2,FALSE)),0,VLOOKUP(B58,Contestman!$H$5:$I$129,2,FALSE))</f>
        <v>146.725</v>
      </c>
      <c r="H58" s="62">
        <f>IF(ISERROR(VLOOKUP(B58,RDA!$B$5:$C$129,2,FALSE)),0,VLOOKUP(B58,RDA!$B$5:$C$129,2,FALSE))</f>
        <v>1</v>
      </c>
      <c r="I58" s="62">
        <f>IF(ISERROR(VLOOKUP(B58,RDA!$G$5:$H$129,2,FALSE)),0,VLOOKUP(B58,RDA!$G$5:$H$129,2,FALSE))</f>
        <v>16</v>
      </c>
      <c r="J58" s="61">
        <f>IF(ISERROR(VLOOKUP(B58,IOTA!$B$5:$C$129,2,FALSE)),0,VLOOKUP(B58,IOTA!$B$5:$C$129,2,FALSE))</f>
        <v>-6.30412316319455E-16</v>
      </c>
      <c r="K58" s="62">
        <f>IF(ISERROR(VLOOKUP(B58,AWARDS!$B$6:$C$130,2,FALSE)),0,VLOOKUP(B58,AWARDS!$B$6:$C$130,2,FALSE))</f>
        <v>0</v>
      </c>
      <c r="L58" s="61">
        <f>IF(ISERROR(VLOOKUP(B58,Конструктор!$B$6:$C$130,2,FALSE)),0,VLOOKUP(B58,Конструктор!$B$6:$C$130,2,FALSE))</f>
        <v>0</v>
      </c>
    </row>
    <row r="59" spans="1:12" ht="15">
      <c r="A59" s="14">
        <v>55</v>
      </c>
      <c r="B59" s="5" t="s">
        <v>102</v>
      </c>
      <c r="C59" s="60">
        <f>D59+E59+F59+G59+H59+I59+J59+K59+L59</f>
        <v>109.225</v>
      </c>
      <c r="D59" s="61">
        <f>IF(ISERROR(VLOOKUP(B59,DXman_КВ!$B$6:$C$130,2,FALSE)),0,VLOOKUP(B59,DXman_КВ!$B$6:$C$130,2,FALSE))</f>
        <v>-1.7507869245664465E-15</v>
      </c>
      <c r="E59" s="62">
        <f>IF(ISERROR(VLOOKUP(B59,DXman_УКВ!$B$6:$C$130,2,FALSE)),0,VLOOKUP(B59,DXman_УКВ!$B$6:$C$130,2,FALSE))</f>
        <v>0</v>
      </c>
      <c r="F59" s="61">
        <f>IF(ISERROR(VLOOKUP(B59,Contestman!$B$5:$C$129,2,FALSE)),0,VLOOKUP(B59,Contestman!$B$5:$C$129,2,FALSE))</f>
        <v>0</v>
      </c>
      <c r="G59" s="61">
        <f>IF(ISERROR(VLOOKUP(B59,Contestman!$H$5:$I$129,2,FALSE)),0,VLOOKUP(B59,Contestman!$H$5:$I$129,2,FALSE))</f>
        <v>92.225</v>
      </c>
      <c r="H59" s="62">
        <f>IF(ISERROR(VLOOKUP(B59,RDA!$B$5:$C$129,2,FALSE)),0,VLOOKUP(B59,RDA!$B$5:$C$129,2,FALSE))</f>
        <v>1</v>
      </c>
      <c r="I59" s="62">
        <f>IF(ISERROR(VLOOKUP(B59,RDA!$G$5:$H$129,2,FALSE)),0,VLOOKUP(B59,RDA!$G$5:$H$129,2,FALSE))</f>
        <v>16</v>
      </c>
      <c r="J59" s="61">
        <f>IF(ISERROR(VLOOKUP(B59,IOTA!$B$5:$C$129,2,FALSE)),0,VLOOKUP(B59,IOTA!$B$5:$C$129,2,FALSE))</f>
        <v>-6.30412316319455E-16</v>
      </c>
      <c r="K59" s="62">
        <f>IF(ISERROR(VLOOKUP(B59,AWARDS!$B$6:$C$130,2,FALSE)),0,VLOOKUP(B59,AWARDS!$B$6:$C$130,2,FALSE))</f>
        <v>0</v>
      </c>
      <c r="L59" s="61">
        <f>IF(ISERROR(VLOOKUP(B59,Конструктор!$B$6:$C$130,2,FALSE)),0,VLOOKUP(B59,Конструктор!$B$6:$C$130,2,FALSE))</f>
        <v>0</v>
      </c>
    </row>
    <row r="60" spans="1:12" ht="15">
      <c r="A60" s="14">
        <v>56</v>
      </c>
      <c r="B60" s="5" t="s">
        <v>22</v>
      </c>
      <c r="C60" s="60">
        <f>D60+E60+F60+G60+H60+I60+J60+K60+L60</f>
        <v>108.1</v>
      </c>
      <c r="D60" s="61">
        <f>IF(ISERROR(VLOOKUP(B60,DXman_КВ!$B$6:$C$130,2,FALSE)),0,VLOOKUP(B60,DXman_КВ!$B$6:$C$130,2,FALSE))</f>
        <v>-1.7507869245664465E-15</v>
      </c>
      <c r="E60" s="62">
        <f>IF(ISERROR(VLOOKUP(B60,DXman_УКВ!$B$6:$C$130,2,FALSE)),0,VLOOKUP(B60,DXman_УКВ!$B$6:$C$130,2,FALSE))</f>
        <v>0</v>
      </c>
      <c r="F60" s="61">
        <f>IF(ISERROR(VLOOKUP(B60,Contestman!$B$5:$C$129,2,FALSE)),0,VLOOKUP(B60,Contestman!$B$5:$C$129,2,FALSE))</f>
        <v>0</v>
      </c>
      <c r="G60" s="61">
        <f>IF(ISERROR(VLOOKUP(B60,Contestman!$H$5:$I$129,2,FALSE)),0,VLOOKUP(B60,Contestman!$H$5:$I$129,2,FALSE))</f>
        <v>91.1</v>
      </c>
      <c r="H60" s="62">
        <f>IF(ISERROR(VLOOKUP(B60,RDA!$B$5:$C$129,2,FALSE)),0,VLOOKUP(B60,RDA!$B$5:$C$129,2,FALSE))</f>
        <v>1</v>
      </c>
      <c r="I60" s="62">
        <f>IF(ISERROR(VLOOKUP(B60,RDA!$G$5:$H$129,2,FALSE)),0,VLOOKUP(B60,RDA!$G$5:$H$129,2,FALSE))</f>
        <v>16</v>
      </c>
      <c r="J60" s="61">
        <f>IF(ISERROR(VLOOKUP(B60,IOTA!$B$5:$C$129,2,FALSE)),0,VLOOKUP(B60,IOTA!$B$5:$C$129,2,FALSE))</f>
        <v>-6.30412316319455E-16</v>
      </c>
      <c r="K60" s="62">
        <f>IF(ISERROR(VLOOKUP(B60,AWARDS!$B$6:$C$130,2,FALSE)),0,VLOOKUP(B60,AWARDS!$B$6:$C$130,2,FALSE))</f>
        <v>0</v>
      </c>
      <c r="L60" s="61">
        <f>IF(ISERROR(VLOOKUP(B60,Конструктор!$B$6:$C$130,2,FALSE)),0,VLOOKUP(B60,Конструктор!$B$6:$C$130,2,FALSE))</f>
        <v>0</v>
      </c>
    </row>
    <row r="61" spans="1:12" ht="15">
      <c r="A61" s="14">
        <v>57</v>
      </c>
      <c r="B61" s="5" t="s">
        <v>123</v>
      </c>
      <c r="C61" s="60">
        <f>D61+E61+F61+G61+H61+I61+J61+K61+L61</f>
        <v>90.9</v>
      </c>
      <c r="D61" s="61">
        <f>IF(ISERROR(VLOOKUP(B61,DXman_КВ!$B$6:$C$130,2,FALSE)),0,VLOOKUP(B61,DXman_КВ!$B$6:$C$130,2,FALSE))</f>
        <v>-1.7507869245664465E-15</v>
      </c>
      <c r="E61" s="62">
        <f>IF(ISERROR(VLOOKUP(B61,DXman_УКВ!$B$6:$C$130,2,FALSE)),0,VLOOKUP(B61,DXman_УКВ!$B$6:$C$130,2,FALSE))</f>
        <v>0</v>
      </c>
      <c r="F61" s="61">
        <f>IF(ISERROR(VLOOKUP(B61,Contestman!$B$5:$C$129,2,FALSE)),0,VLOOKUP(B61,Contestman!$B$5:$C$129,2,FALSE))</f>
        <v>0</v>
      </c>
      <c r="G61" s="61">
        <f>IF(ISERROR(VLOOKUP(B61,Contestman!$H$5:$I$129,2,FALSE)),0,VLOOKUP(B61,Contestman!$H$5:$I$129,2,FALSE))</f>
        <v>73.9</v>
      </c>
      <c r="H61" s="62">
        <f>IF(ISERROR(VLOOKUP(B61,RDA!$B$5:$C$129,2,FALSE)),0,VLOOKUP(B61,RDA!$B$5:$C$129,2,FALSE))</f>
        <v>1</v>
      </c>
      <c r="I61" s="62">
        <f>IF(ISERROR(VLOOKUP(B61,RDA!$G$5:$H$129,2,FALSE)),0,VLOOKUP(B61,RDA!$G$5:$H$129,2,FALSE))</f>
        <v>16</v>
      </c>
      <c r="J61" s="61">
        <f>IF(ISERROR(VLOOKUP(B61,IOTA!$B$5:$C$129,2,FALSE)),0,VLOOKUP(B61,IOTA!$B$5:$C$129,2,FALSE))</f>
        <v>-6.30412316319455E-16</v>
      </c>
      <c r="K61" s="62">
        <f>IF(ISERROR(VLOOKUP(B61,AWARDS!$B$6:$C$130,2,FALSE)),0,VLOOKUP(B61,AWARDS!$B$6:$C$130,2,FALSE))</f>
        <v>0</v>
      </c>
      <c r="L61" s="61">
        <f>IF(ISERROR(VLOOKUP(B61,Конструктор!$B$6:$C$130,2,FALSE)),0,VLOOKUP(B61,Конструктор!$B$6:$C$130,2,FALSE))</f>
        <v>0</v>
      </c>
    </row>
    <row r="62" spans="1:12" ht="15">
      <c r="A62" s="14">
        <v>58</v>
      </c>
      <c r="B62" s="5" t="s">
        <v>45</v>
      </c>
      <c r="C62" s="60">
        <f>D62+E62+F62+G62+H62+I62+J62+K62+L62</f>
        <v>89.925</v>
      </c>
      <c r="D62" s="61">
        <f>IF(ISERROR(VLOOKUP(B62,DXman_КВ!$B$6:$C$130,2,FALSE)),0,VLOOKUP(B62,DXman_КВ!$B$6:$C$130,2,FALSE))</f>
        <v>-1.7507869245664465E-15</v>
      </c>
      <c r="E62" s="62">
        <f>IF(ISERROR(VLOOKUP(B62,DXman_УКВ!$B$6:$C$130,2,FALSE)),0,VLOOKUP(B62,DXman_УКВ!$B$6:$C$130,2,FALSE))</f>
        <v>0</v>
      </c>
      <c r="F62" s="61">
        <f>IF(ISERROR(VLOOKUP(B62,Contestman!$B$5:$C$129,2,FALSE)),0,VLOOKUP(B62,Contestman!$B$5:$C$129,2,FALSE))</f>
        <v>0</v>
      </c>
      <c r="G62" s="61">
        <f>IF(ISERROR(VLOOKUP(B62,Contestman!$H$5:$I$129,2,FALSE)),0,VLOOKUP(B62,Contestman!$H$5:$I$129,2,FALSE))</f>
        <v>72.925</v>
      </c>
      <c r="H62" s="62">
        <f>IF(ISERROR(VLOOKUP(B62,RDA!$B$5:$C$129,2,FALSE)),0,VLOOKUP(B62,RDA!$B$5:$C$129,2,FALSE))</f>
        <v>1</v>
      </c>
      <c r="I62" s="62">
        <f>IF(ISERROR(VLOOKUP(B62,RDA!$G$5:$H$129,2,FALSE)),0,VLOOKUP(B62,RDA!$G$5:$H$129,2,FALSE))</f>
        <v>16</v>
      </c>
      <c r="J62" s="61">
        <f>IF(ISERROR(VLOOKUP(B62,IOTA!$B$5:$C$129,2,FALSE)),0,VLOOKUP(B62,IOTA!$B$5:$C$129,2,FALSE))</f>
        <v>-6.30412316319455E-16</v>
      </c>
      <c r="K62" s="62">
        <f>IF(ISERROR(VLOOKUP(B62,AWARDS!$B$6:$C$130,2,FALSE)),0,VLOOKUP(B62,AWARDS!$B$6:$C$130,2,FALSE))</f>
        <v>0</v>
      </c>
      <c r="L62" s="61">
        <f>IF(ISERROR(VLOOKUP(B62,Конструктор!$B$6:$C$130,2,FALSE)),0,VLOOKUP(B62,Конструктор!$B$6:$C$130,2,FALSE))</f>
        <v>0</v>
      </c>
    </row>
    <row r="63" spans="1:12" ht="15">
      <c r="A63" s="14">
        <v>59</v>
      </c>
      <c r="B63" s="5" t="s">
        <v>151</v>
      </c>
      <c r="C63" s="60">
        <f>D63+E63+F63+G63+H63+I63+J63+K63+L63</f>
        <v>78.425</v>
      </c>
      <c r="D63" s="61">
        <f>IF(ISERROR(VLOOKUP(B63,DXman_КВ!$B$6:$C$130,2,FALSE)),0,VLOOKUP(B63,DXman_КВ!$B$6:$C$130,2,FALSE))</f>
        <v>-1.7507869245664465E-15</v>
      </c>
      <c r="E63" s="62">
        <f>IF(ISERROR(VLOOKUP(B63,DXman_УКВ!$B$6:$C$130,2,FALSE)),0,VLOOKUP(B63,DXman_УКВ!$B$6:$C$130,2,FALSE))</f>
        <v>0</v>
      </c>
      <c r="F63" s="61">
        <f>IF(ISERROR(VLOOKUP(B63,Contestman!$B$5:$C$129,2,FALSE)),0,VLOOKUP(B63,Contestman!$B$5:$C$129,2,FALSE))</f>
        <v>0</v>
      </c>
      <c r="G63" s="61">
        <f>IF(ISERROR(VLOOKUP(B63,Contestman!$H$5:$I$129,2,FALSE)),0,VLOOKUP(B63,Contestman!$H$5:$I$129,2,FALSE))</f>
        <v>61.425</v>
      </c>
      <c r="H63" s="62">
        <f>IF(ISERROR(VLOOKUP(B63,RDA!$B$5:$C$129,2,FALSE)),0,VLOOKUP(B63,RDA!$B$5:$C$129,2,FALSE))</f>
        <v>1</v>
      </c>
      <c r="I63" s="62">
        <f>IF(ISERROR(VLOOKUP(B63,RDA!$G$5:$H$129,2,FALSE)),0,VLOOKUP(B63,RDA!$G$5:$H$129,2,FALSE))</f>
        <v>16</v>
      </c>
      <c r="J63" s="61">
        <f>IF(ISERROR(VLOOKUP(B63,IOTA!$B$5:$C$129,2,FALSE)),0,VLOOKUP(B63,IOTA!$B$5:$C$129,2,FALSE))</f>
        <v>-6.30412316319455E-16</v>
      </c>
      <c r="K63" s="62">
        <f>IF(ISERROR(VLOOKUP(B63,AWARDS!$B$6:$C$130,2,FALSE)),0,VLOOKUP(B63,AWARDS!$B$6:$C$130,2,FALSE))</f>
        <v>0</v>
      </c>
      <c r="L63" s="61">
        <f>IF(ISERROR(VLOOKUP(B63,Конструктор!$B$6:$C$130,2,FALSE)),0,VLOOKUP(B63,Конструктор!$B$6:$C$130,2,FALSE))</f>
        <v>0</v>
      </c>
    </row>
    <row r="64" spans="1:12" ht="15">
      <c r="A64" s="14">
        <v>60</v>
      </c>
      <c r="B64" s="5" t="s">
        <v>164</v>
      </c>
      <c r="C64" s="60">
        <f>D64+E64+F64+G64+H64+I64+J64+K64+L64</f>
        <v>73.675</v>
      </c>
      <c r="D64" s="61">
        <f>IF(ISERROR(VLOOKUP(B64,DXman_КВ!$B$6:$C$130,2,FALSE)),0,VLOOKUP(B64,DXman_КВ!$B$6:$C$130,2,FALSE))</f>
        <v>-1.7507869245664465E-15</v>
      </c>
      <c r="E64" s="62">
        <f>IF(ISERROR(VLOOKUP(B64,DXman_УКВ!$B$6:$C$130,2,FALSE)),0,VLOOKUP(B64,DXman_УКВ!$B$6:$C$130,2,FALSE))</f>
        <v>0</v>
      </c>
      <c r="F64" s="61">
        <f>IF(ISERROR(VLOOKUP(B64,Contestman!$B$5:$C$129,2,FALSE)),0,VLOOKUP(B64,Contestman!$B$5:$C$129,2,FALSE))</f>
        <v>0</v>
      </c>
      <c r="G64" s="61">
        <f>IF(ISERROR(VLOOKUP(B64,Contestman!$H$5:$I$129,2,FALSE)),0,VLOOKUP(B64,Contestman!$H$5:$I$129,2,FALSE))</f>
        <v>56.675</v>
      </c>
      <c r="H64" s="62">
        <f>IF(ISERROR(VLOOKUP(B64,RDA!$B$5:$C$129,2,FALSE)),0,VLOOKUP(B64,RDA!$B$5:$C$129,2,FALSE))</f>
        <v>1</v>
      </c>
      <c r="I64" s="62">
        <f>IF(ISERROR(VLOOKUP(B64,RDA!$G$5:$H$129,2,FALSE)),0,VLOOKUP(B64,RDA!$G$5:$H$129,2,FALSE))</f>
        <v>16</v>
      </c>
      <c r="J64" s="61">
        <f>IF(ISERROR(VLOOKUP(B64,IOTA!$B$5:$C$129,2,FALSE)),0,VLOOKUP(B64,IOTA!$B$5:$C$129,2,FALSE))</f>
        <v>-6.30412316319455E-16</v>
      </c>
      <c r="K64" s="62">
        <f>IF(ISERROR(VLOOKUP(B64,AWARDS!$B$6:$C$130,2,FALSE)),0,VLOOKUP(B64,AWARDS!$B$6:$C$130,2,FALSE))</f>
        <v>0</v>
      </c>
      <c r="L64" s="61">
        <f>IF(ISERROR(VLOOKUP(B64,Конструктор!$B$6:$C$130,2,FALSE)),0,VLOOKUP(B64,Конструктор!$B$6:$C$130,2,FALSE))</f>
        <v>0</v>
      </c>
    </row>
    <row r="65" spans="1:12" ht="15">
      <c r="A65" s="14">
        <v>61</v>
      </c>
      <c r="B65" s="5" t="s">
        <v>162</v>
      </c>
      <c r="C65" s="60">
        <f>D65+E65+F65+G65+H65+I65+J65+K65+L65</f>
        <v>67.5</v>
      </c>
      <c r="D65" s="61">
        <f>IF(ISERROR(VLOOKUP(B65,DXman_КВ!$B$6:$C$130,2,FALSE)),0,VLOOKUP(B65,DXman_КВ!$B$6:$C$130,2,FALSE))</f>
        <v>-1.7507869245664465E-15</v>
      </c>
      <c r="E65" s="62">
        <f>IF(ISERROR(VLOOKUP(B65,DXman_УКВ!$B$6:$C$130,2,FALSE)),0,VLOOKUP(B65,DXman_УКВ!$B$6:$C$130,2,FALSE))</f>
        <v>0</v>
      </c>
      <c r="F65" s="61">
        <f>IF(ISERROR(VLOOKUP(B65,Contestman!$B$5:$C$129,2,FALSE)),0,VLOOKUP(B65,Contestman!$B$5:$C$129,2,FALSE))</f>
        <v>0</v>
      </c>
      <c r="G65" s="61">
        <f>IF(ISERROR(VLOOKUP(B65,Contestman!$H$5:$I$129,2,FALSE)),0,VLOOKUP(B65,Contestman!$H$5:$I$129,2,FALSE))</f>
        <v>50.5</v>
      </c>
      <c r="H65" s="62">
        <f>IF(ISERROR(VLOOKUP(B65,RDA!$B$5:$C$129,2,FALSE)),0,VLOOKUP(B65,RDA!$B$5:$C$129,2,FALSE))</f>
        <v>1</v>
      </c>
      <c r="I65" s="62">
        <f>IF(ISERROR(VLOOKUP(B65,RDA!$G$5:$H$129,2,FALSE)),0,VLOOKUP(B65,RDA!$G$5:$H$129,2,FALSE))</f>
        <v>16</v>
      </c>
      <c r="J65" s="61">
        <f>IF(ISERROR(VLOOKUP(B65,IOTA!$B$5:$C$129,2,FALSE)),0,VLOOKUP(B65,IOTA!$B$5:$C$129,2,FALSE))</f>
        <v>-6.30412316319455E-16</v>
      </c>
      <c r="K65" s="62">
        <f>IF(ISERROR(VLOOKUP(B65,AWARDS!$B$6:$C$130,2,FALSE)),0,VLOOKUP(B65,AWARDS!$B$6:$C$130,2,FALSE))</f>
        <v>0</v>
      </c>
      <c r="L65" s="61">
        <f>IF(ISERROR(VLOOKUP(B65,Конструктор!$B$6:$C$130,2,FALSE)),0,VLOOKUP(B65,Конструктор!$B$6:$C$130,2,FALSE))</f>
        <v>0</v>
      </c>
    </row>
    <row r="66" spans="1:12" ht="15">
      <c r="A66" s="14">
        <v>62</v>
      </c>
      <c r="B66" s="5" t="s">
        <v>153</v>
      </c>
      <c r="C66" s="60">
        <f>D66+E66+F66+G66+H66+I66+J66+K66+L66</f>
        <v>65.825</v>
      </c>
      <c r="D66" s="61">
        <f>IF(ISERROR(VLOOKUP(B66,DXman_КВ!$B$6:$C$130,2,FALSE)),0,VLOOKUP(B66,DXman_КВ!$B$6:$C$130,2,FALSE))</f>
        <v>-1.7507869245664465E-15</v>
      </c>
      <c r="E66" s="62">
        <f>IF(ISERROR(VLOOKUP(B66,DXman_УКВ!$B$6:$C$130,2,FALSE)),0,VLOOKUP(B66,DXman_УКВ!$B$6:$C$130,2,FALSE))</f>
        <v>0</v>
      </c>
      <c r="F66" s="61">
        <f>IF(ISERROR(VLOOKUP(B66,Contestman!$B$5:$C$129,2,FALSE)),0,VLOOKUP(B66,Contestman!$B$5:$C$129,2,FALSE))</f>
        <v>0</v>
      </c>
      <c r="G66" s="61">
        <f>IF(ISERROR(VLOOKUP(B66,Contestman!$H$5:$I$129,2,FALSE)),0,VLOOKUP(B66,Contestman!$H$5:$I$129,2,FALSE))</f>
        <v>48.825</v>
      </c>
      <c r="H66" s="62">
        <f>IF(ISERROR(VLOOKUP(B66,RDA!$B$5:$C$129,2,FALSE)),0,VLOOKUP(B66,RDA!$B$5:$C$129,2,FALSE))</f>
        <v>1</v>
      </c>
      <c r="I66" s="62">
        <f>IF(ISERROR(VLOOKUP(B66,RDA!$G$5:$H$129,2,FALSE)),0,VLOOKUP(B66,RDA!$G$5:$H$129,2,FALSE))</f>
        <v>16</v>
      </c>
      <c r="J66" s="61">
        <f>IF(ISERROR(VLOOKUP(B66,IOTA!$B$5:$C$129,2,FALSE)),0,VLOOKUP(B66,IOTA!$B$5:$C$129,2,FALSE))</f>
        <v>-6.30412316319455E-16</v>
      </c>
      <c r="K66" s="62">
        <f>IF(ISERROR(VLOOKUP(B66,AWARDS!$B$6:$C$130,2,FALSE)),0,VLOOKUP(B66,AWARDS!$B$6:$C$130,2,FALSE))</f>
        <v>0</v>
      </c>
      <c r="L66" s="61">
        <f>IF(ISERROR(VLOOKUP(B66,Конструктор!$B$6:$C$130,2,FALSE)),0,VLOOKUP(B66,Конструктор!$B$6:$C$130,2,FALSE))</f>
        <v>0</v>
      </c>
    </row>
    <row r="67" spans="1:12" ht="15">
      <c r="A67" s="14">
        <v>63</v>
      </c>
      <c r="B67" s="5" t="s">
        <v>138</v>
      </c>
      <c r="C67" s="60">
        <f>D67+E67+F67+G67+H67+I67+J67+K67+L67</f>
        <v>60.65</v>
      </c>
      <c r="D67" s="61">
        <f>IF(ISERROR(VLOOKUP(B67,DXman_КВ!$B$6:$C$130,2,FALSE)),0,VLOOKUP(B67,DXman_КВ!$B$6:$C$130,2,FALSE))</f>
        <v>-1.7507869245664465E-15</v>
      </c>
      <c r="E67" s="62">
        <f>IF(ISERROR(VLOOKUP(B67,DXman_УКВ!$B$6:$C$130,2,FALSE)),0,VLOOKUP(B67,DXman_УКВ!$B$6:$C$130,2,FALSE))</f>
        <v>0</v>
      </c>
      <c r="F67" s="61">
        <f>IF(ISERROR(VLOOKUP(B67,Contestman!$B$5:$C$129,2,FALSE)),0,VLOOKUP(B67,Contestman!$B$5:$C$129,2,FALSE))</f>
        <v>0</v>
      </c>
      <c r="G67" s="61">
        <f>IF(ISERROR(VLOOKUP(B67,Contestman!$H$5:$I$129,2,FALSE)),0,VLOOKUP(B67,Contestman!$H$5:$I$129,2,FALSE))</f>
        <v>43.65</v>
      </c>
      <c r="H67" s="62">
        <f>IF(ISERROR(VLOOKUP(B67,RDA!$B$5:$C$129,2,FALSE)),0,VLOOKUP(B67,RDA!$B$5:$C$129,2,FALSE))</f>
        <v>1</v>
      </c>
      <c r="I67" s="62">
        <f>IF(ISERROR(VLOOKUP(B67,RDA!$G$5:$H$129,2,FALSE)),0,VLOOKUP(B67,RDA!$G$5:$H$129,2,FALSE))</f>
        <v>16</v>
      </c>
      <c r="J67" s="61">
        <f>IF(ISERROR(VLOOKUP(B67,IOTA!$B$5:$C$129,2,FALSE)),0,VLOOKUP(B67,IOTA!$B$5:$C$129,2,FALSE))</f>
        <v>-6.30412316319455E-16</v>
      </c>
      <c r="K67" s="62">
        <f>IF(ISERROR(VLOOKUP(B67,AWARDS!$B$6:$C$130,2,FALSE)),0,VLOOKUP(B67,AWARDS!$B$6:$C$130,2,FALSE))</f>
        <v>0</v>
      </c>
      <c r="L67" s="61">
        <f>IF(ISERROR(VLOOKUP(B67,Конструктор!$B$6:$C$130,2,FALSE)),0,VLOOKUP(B67,Конструктор!$B$6:$C$130,2,FALSE))</f>
        <v>0</v>
      </c>
    </row>
    <row r="68" spans="1:12" ht="15">
      <c r="A68" s="14">
        <v>64</v>
      </c>
      <c r="B68" s="5" t="s">
        <v>44</v>
      </c>
      <c r="C68" s="60">
        <f>D68+E68+F68+G68+H68+I68+J68+K68+L68</f>
        <v>59.0862</v>
      </c>
      <c r="D68" s="61">
        <f>IF(ISERROR(VLOOKUP(B68,DXman_КВ!$B$6:$C$130,2,FALSE)),0,VLOOKUP(B68,DXman_КВ!$B$6:$C$130,2,FALSE))</f>
        <v>-1.7507869245664465E-15</v>
      </c>
      <c r="E68" s="62">
        <f>IF(ISERROR(VLOOKUP(B68,DXman_УКВ!$B$6:$C$130,2,FALSE)),0,VLOOKUP(B68,DXman_УКВ!$B$6:$C$130,2,FALSE))</f>
        <v>0</v>
      </c>
      <c r="F68" s="61">
        <f>IF(ISERROR(VLOOKUP(B68,Contestman!$B$5:$C$129,2,FALSE)),0,VLOOKUP(B68,Contestman!$B$5:$C$129,2,FALSE))</f>
        <v>42.0862</v>
      </c>
      <c r="G68" s="61">
        <f>IF(ISERROR(VLOOKUP(B68,Contestman!$H$5:$I$129,2,FALSE)),0,VLOOKUP(B68,Contestman!$H$5:$I$129,2,FALSE))</f>
        <v>0</v>
      </c>
      <c r="H68" s="62">
        <f>IF(ISERROR(VLOOKUP(B68,RDA!$B$5:$C$129,2,FALSE)),0,VLOOKUP(B68,RDA!$B$5:$C$129,2,FALSE))</f>
        <v>1</v>
      </c>
      <c r="I68" s="62">
        <f>IF(ISERROR(VLOOKUP(B68,RDA!$G$5:$H$129,2,FALSE)),0,VLOOKUP(B68,RDA!$G$5:$H$129,2,FALSE))</f>
        <v>16</v>
      </c>
      <c r="J68" s="61">
        <f>IF(ISERROR(VLOOKUP(B68,IOTA!$B$5:$C$129,2,FALSE)),0,VLOOKUP(B68,IOTA!$B$5:$C$129,2,FALSE))</f>
        <v>-6.30412316319455E-16</v>
      </c>
      <c r="K68" s="62">
        <f>IF(ISERROR(VLOOKUP(B68,AWARDS!$B$6:$C$130,2,FALSE)),0,VLOOKUP(B68,AWARDS!$B$6:$C$130,2,FALSE))</f>
        <v>0</v>
      </c>
      <c r="L68" s="61">
        <f>IF(ISERROR(VLOOKUP(B68,Конструктор!$B$6:$C$130,2,FALSE)),0,VLOOKUP(B68,Конструктор!$B$6:$C$130,2,FALSE))</f>
        <v>0</v>
      </c>
    </row>
    <row r="69" spans="1:12" ht="15">
      <c r="A69" s="14">
        <v>65</v>
      </c>
      <c r="B69" s="5" t="s">
        <v>178</v>
      </c>
      <c r="C69" s="60">
        <f>D69+E69+F69+G69+H69+I69+J69+K69+L69</f>
        <v>54.1</v>
      </c>
      <c r="D69" s="61">
        <f>IF(ISERROR(VLOOKUP(B69,DXman_КВ!$B$6:$C$130,2,FALSE)),0,VLOOKUP(B69,DXman_КВ!$B$6:$C$130,2,FALSE))</f>
        <v>0</v>
      </c>
      <c r="E69" s="62">
        <f>IF(ISERROR(VLOOKUP(B69,DXman_УКВ!$B$6:$C$130,2,FALSE)),0,VLOOKUP(B69,DXman_УКВ!$B$6:$C$130,2,FALSE))</f>
        <v>0</v>
      </c>
      <c r="F69" s="61">
        <f>IF(ISERROR(VLOOKUP(B69,Contestman!$B$5:$C$129,2,FALSE)),0,VLOOKUP(B69,Contestman!$B$5:$C$129,2,FALSE))</f>
        <v>0</v>
      </c>
      <c r="G69" s="61">
        <f>IF(ISERROR(VLOOKUP(B69,Contestman!$H$5:$I$129,2,FALSE)),0,VLOOKUP(B69,Contestman!$H$5:$I$129,2,FALSE))</f>
        <v>54.1</v>
      </c>
      <c r="H69" s="62">
        <f>IF(ISERROR(VLOOKUP(B69,RDA!$B$5:$C$129,2,FALSE)),0,VLOOKUP(B69,RDA!$B$5:$C$129,2,FALSE))</f>
        <v>0</v>
      </c>
      <c r="I69" s="62">
        <f>IF(ISERROR(VLOOKUP(B69,RDA!$G$5:$H$129,2,FALSE)),0,VLOOKUP(B69,RDA!$G$5:$H$129,2,FALSE))</f>
        <v>0</v>
      </c>
      <c r="J69" s="61">
        <f>IF(ISERROR(VLOOKUP(B69,IOTA!$B$5:$C$129,2,FALSE)),0,VLOOKUP(B69,IOTA!$B$5:$C$129,2,FALSE))</f>
        <v>0</v>
      </c>
      <c r="K69" s="62">
        <f>IF(ISERROR(VLOOKUP(B69,AWARDS!$B$6:$C$130,2,FALSE)),0,VLOOKUP(B69,AWARDS!$B$6:$C$130,2,FALSE))</f>
        <v>0</v>
      </c>
      <c r="L69" s="61">
        <f>IF(ISERROR(VLOOKUP(B69,Конструктор!$B$6:$C$130,2,FALSE)),0,VLOOKUP(B69,Конструктор!$B$6:$C$130,2,FALSE))</f>
        <v>0</v>
      </c>
    </row>
    <row r="70" spans="1:12" ht="15">
      <c r="A70" s="14">
        <v>66</v>
      </c>
      <c r="B70" s="5" t="s">
        <v>109</v>
      </c>
      <c r="C70" s="60">
        <f>D70+E70+F70+G70+H70+I70+J70+K70+L70</f>
        <v>52.65</v>
      </c>
      <c r="D70" s="61">
        <f>IF(ISERROR(VLOOKUP(B70,DXman_КВ!$B$6:$C$130,2,FALSE)),0,VLOOKUP(B70,DXman_КВ!$B$6:$C$130,2,FALSE))</f>
        <v>-1.7507869245664465E-15</v>
      </c>
      <c r="E70" s="62">
        <f>IF(ISERROR(VLOOKUP(B70,DXman_УКВ!$B$6:$C$130,2,FALSE)),0,VLOOKUP(B70,DXman_УКВ!$B$6:$C$130,2,FALSE))</f>
        <v>0</v>
      </c>
      <c r="F70" s="61">
        <f>IF(ISERROR(VLOOKUP(B70,Contestman!$B$5:$C$129,2,FALSE)),0,VLOOKUP(B70,Contestman!$B$5:$C$129,2,FALSE))</f>
        <v>0</v>
      </c>
      <c r="G70" s="61">
        <f>IF(ISERROR(VLOOKUP(B70,Contestman!$H$5:$I$129,2,FALSE)),0,VLOOKUP(B70,Contestman!$H$5:$I$129,2,FALSE))</f>
        <v>35.65</v>
      </c>
      <c r="H70" s="62">
        <f>IF(ISERROR(VLOOKUP(B70,RDA!$B$5:$C$129,2,FALSE)),0,VLOOKUP(B70,RDA!$B$5:$C$129,2,FALSE))</f>
        <v>1</v>
      </c>
      <c r="I70" s="62">
        <f>IF(ISERROR(VLOOKUP(B70,RDA!$G$5:$H$129,2,FALSE)),0,VLOOKUP(B70,RDA!$G$5:$H$129,2,FALSE))</f>
        <v>16</v>
      </c>
      <c r="J70" s="61">
        <f>IF(ISERROR(VLOOKUP(B70,IOTA!$B$5:$C$129,2,FALSE)),0,VLOOKUP(B70,IOTA!$B$5:$C$129,2,FALSE))</f>
        <v>-6.30412316319455E-16</v>
      </c>
      <c r="K70" s="62">
        <f>IF(ISERROR(VLOOKUP(B70,AWARDS!$B$6:$C$130,2,FALSE)),0,VLOOKUP(B70,AWARDS!$B$6:$C$130,2,FALSE))</f>
        <v>0</v>
      </c>
      <c r="L70" s="61">
        <f>IF(ISERROR(VLOOKUP(B70,Конструктор!$B$6:$C$130,2,FALSE)),0,VLOOKUP(B70,Конструктор!$B$6:$C$130,2,FALSE))</f>
        <v>0</v>
      </c>
    </row>
    <row r="71" spans="1:12" ht="15">
      <c r="A71" s="14">
        <v>67</v>
      </c>
      <c r="B71" s="5" t="s">
        <v>48</v>
      </c>
      <c r="C71" s="60">
        <f>D71+E71+F71+G71+H71+I71+J71+K71+L71</f>
        <v>43.325</v>
      </c>
      <c r="D71" s="61">
        <f>IF(ISERROR(VLOOKUP(B71,DXman_КВ!$B$6:$C$130,2,FALSE)),0,VLOOKUP(B71,DXman_КВ!$B$6:$C$130,2,FALSE))</f>
        <v>-1.7507869245664465E-15</v>
      </c>
      <c r="E71" s="62">
        <f>IF(ISERROR(VLOOKUP(B71,DXman_УКВ!$B$6:$C$130,2,FALSE)),0,VLOOKUP(B71,DXman_УКВ!$B$6:$C$130,2,FALSE))</f>
        <v>0</v>
      </c>
      <c r="F71" s="61">
        <f>IF(ISERROR(VLOOKUP(B71,Contestman!$B$5:$C$129,2,FALSE)),0,VLOOKUP(B71,Contestman!$B$5:$C$129,2,FALSE))</f>
        <v>0</v>
      </c>
      <c r="G71" s="61">
        <f>IF(ISERROR(VLOOKUP(B71,Contestman!$H$5:$I$129,2,FALSE)),0,VLOOKUP(B71,Contestman!$H$5:$I$129,2,FALSE))</f>
        <v>26.325</v>
      </c>
      <c r="H71" s="62">
        <f>IF(ISERROR(VLOOKUP(B71,RDA!$B$5:$C$129,2,FALSE)),0,VLOOKUP(B71,RDA!$B$5:$C$129,2,FALSE))</f>
        <v>1</v>
      </c>
      <c r="I71" s="62">
        <f>IF(ISERROR(VLOOKUP(B71,RDA!$G$5:$H$129,2,FALSE)),0,VLOOKUP(B71,RDA!$G$5:$H$129,2,FALSE))</f>
        <v>16</v>
      </c>
      <c r="J71" s="61">
        <f>IF(ISERROR(VLOOKUP(B71,IOTA!$B$5:$C$129,2,FALSE)),0,VLOOKUP(B71,IOTA!$B$5:$C$129,2,FALSE))</f>
        <v>-6.30412316319455E-16</v>
      </c>
      <c r="K71" s="62">
        <f>IF(ISERROR(VLOOKUP(B71,AWARDS!$B$6:$C$130,2,FALSE)),0,VLOOKUP(B71,AWARDS!$B$6:$C$130,2,FALSE))</f>
        <v>0</v>
      </c>
      <c r="L71" s="61">
        <f>IF(ISERROR(VLOOKUP(B71,Конструктор!$B$6:$C$130,2,FALSE)),0,VLOOKUP(B71,Конструктор!$B$6:$C$130,2,FALSE))</f>
        <v>0</v>
      </c>
    </row>
    <row r="72" spans="1:12" ht="15">
      <c r="A72" s="14">
        <v>68</v>
      </c>
      <c r="B72" s="5" t="s">
        <v>175</v>
      </c>
      <c r="C72" s="60">
        <f>D72+E72+F72+G72+H72+I72+J72+K72+L72</f>
        <v>38.025</v>
      </c>
      <c r="D72" s="61">
        <f>IF(ISERROR(VLOOKUP(B72,DXman_КВ!$B$6:$C$130,2,FALSE)),0,VLOOKUP(B72,DXman_КВ!$B$6:$C$130,2,FALSE))</f>
        <v>0</v>
      </c>
      <c r="E72" s="62">
        <f>IF(ISERROR(VLOOKUP(B72,DXman_УКВ!$B$6:$C$130,2,FALSE)),0,VLOOKUP(B72,DXman_УКВ!$B$6:$C$130,2,FALSE))</f>
        <v>0</v>
      </c>
      <c r="F72" s="61">
        <f>IF(ISERROR(VLOOKUP(B72,Contestman!$B$5:$C$129,2,FALSE)),0,VLOOKUP(B72,Contestman!$B$5:$C$129,2,FALSE))</f>
        <v>0</v>
      </c>
      <c r="G72" s="61">
        <f>IF(ISERROR(VLOOKUP(B72,Contestman!$H$5:$I$129,2,FALSE)),0,VLOOKUP(B72,Contestman!$H$5:$I$129,2,FALSE))</f>
        <v>38.025</v>
      </c>
      <c r="H72" s="62">
        <f>IF(ISERROR(VLOOKUP(B72,RDA!$B$5:$C$129,2,FALSE)),0,VLOOKUP(B72,RDA!$B$5:$C$129,2,FALSE))</f>
        <v>0</v>
      </c>
      <c r="I72" s="62">
        <f>IF(ISERROR(VLOOKUP(B72,RDA!$G$5:$H$129,2,FALSE)),0,VLOOKUP(B72,RDA!$G$5:$H$129,2,FALSE))</f>
        <v>0</v>
      </c>
      <c r="J72" s="61">
        <f>IF(ISERROR(VLOOKUP(B72,IOTA!$B$5:$C$129,2,FALSE)),0,VLOOKUP(B72,IOTA!$B$5:$C$129,2,FALSE))</f>
        <v>0</v>
      </c>
      <c r="K72" s="62">
        <f>IF(ISERROR(VLOOKUP(B72,AWARDS!$B$6:$C$130,2,FALSE)),0,VLOOKUP(B72,AWARDS!$B$6:$C$130,2,FALSE))</f>
        <v>0</v>
      </c>
      <c r="L72" s="61">
        <f>IF(ISERROR(VLOOKUP(B72,Конструктор!$B$6:$C$130,2,FALSE)),0,VLOOKUP(B72,Конструктор!$B$6:$C$130,2,FALSE))</f>
        <v>0</v>
      </c>
    </row>
    <row r="73" spans="1:12" ht="15">
      <c r="A73" s="14">
        <v>69</v>
      </c>
      <c r="B73" s="5" t="s">
        <v>133</v>
      </c>
      <c r="C73" s="60">
        <f>D73+E73+F73+G73+H73+I73+J73+K73+L73</f>
        <v>36.9</v>
      </c>
      <c r="D73" s="61">
        <f>IF(ISERROR(VLOOKUP(B73,DXman_КВ!$B$6:$C$130,2,FALSE)),0,VLOOKUP(B73,DXman_КВ!$B$6:$C$130,2,FALSE))</f>
        <v>-1.7507869245664465E-15</v>
      </c>
      <c r="E73" s="62">
        <f>IF(ISERROR(VLOOKUP(B73,DXman_УКВ!$B$6:$C$130,2,FALSE)),0,VLOOKUP(B73,DXman_УКВ!$B$6:$C$130,2,FALSE))</f>
        <v>0</v>
      </c>
      <c r="F73" s="61">
        <f>IF(ISERROR(VLOOKUP(B73,Contestman!$B$5:$C$129,2,FALSE)),0,VLOOKUP(B73,Contestman!$B$5:$C$129,2,FALSE))</f>
        <v>0</v>
      </c>
      <c r="G73" s="61">
        <f>IF(ISERROR(VLOOKUP(B73,Contestman!$H$5:$I$129,2,FALSE)),0,VLOOKUP(B73,Contestman!$H$5:$I$129,2,FALSE))</f>
        <v>19.9</v>
      </c>
      <c r="H73" s="62">
        <f>IF(ISERROR(VLOOKUP(B73,RDA!$B$5:$C$129,2,FALSE)),0,VLOOKUP(B73,RDA!$B$5:$C$129,2,FALSE))</f>
        <v>1</v>
      </c>
      <c r="I73" s="62">
        <f>IF(ISERROR(VLOOKUP(B73,RDA!$G$5:$H$129,2,FALSE)),0,VLOOKUP(B73,RDA!$G$5:$H$129,2,FALSE))</f>
        <v>16</v>
      </c>
      <c r="J73" s="61">
        <f>IF(ISERROR(VLOOKUP(B73,IOTA!$B$5:$C$129,2,FALSE)),0,VLOOKUP(B73,IOTA!$B$5:$C$129,2,FALSE))</f>
        <v>-6.30412316319455E-16</v>
      </c>
      <c r="K73" s="62">
        <f>IF(ISERROR(VLOOKUP(B73,AWARDS!$B$6:$C$130,2,FALSE)),0,VLOOKUP(B73,AWARDS!$B$6:$C$130,2,FALSE))</f>
        <v>0</v>
      </c>
      <c r="L73" s="61">
        <f>IF(ISERROR(VLOOKUP(B73,Конструктор!$B$6:$C$130,2,FALSE)),0,VLOOKUP(B73,Конструктор!$B$6:$C$130,2,FALSE))</f>
        <v>0</v>
      </c>
    </row>
    <row r="74" spans="1:12" ht="15">
      <c r="A74" s="14">
        <v>70</v>
      </c>
      <c r="B74" s="5" t="s">
        <v>192</v>
      </c>
      <c r="C74" s="60">
        <f>D74+E74+F74+G74+H74+I74+J74+K74+L74</f>
        <v>36.3254</v>
      </c>
      <c r="D74" s="61">
        <f>IF(ISERROR(VLOOKUP(B74,DXman_КВ!$B$6:$C$130,2,FALSE)),0,VLOOKUP(B74,DXman_КВ!$B$6:$C$130,2,FALSE))</f>
        <v>0</v>
      </c>
      <c r="E74" s="62">
        <f>IF(ISERROR(VLOOKUP(B74,DXman_УКВ!$B$6:$C$130,2,FALSE)),0,VLOOKUP(B74,DXman_УКВ!$B$6:$C$130,2,FALSE))</f>
        <v>0</v>
      </c>
      <c r="F74" s="61">
        <f>IF(ISERROR(VLOOKUP(B74,Contestman!$B$5:$C$129,2,FALSE)),0,VLOOKUP(B74,Contestman!$B$5:$C$129,2,FALSE))</f>
        <v>36.3254</v>
      </c>
      <c r="G74" s="61">
        <f>IF(ISERROR(VLOOKUP(B74,Contestman!$H$5:$I$129,2,FALSE)),0,VLOOKUP(B74,Contestman!$H$5:$I$129,2,FALSE))</f>
        <v>0</v>
      </c>
      <c r="H74" s="62">
        <f>IF(ISERROR(VLOOKUP(B74,RDA!$B$5:$C$129,2,FALSE)),0,VLOOKUP(B74,RDA!$B$5:$C$129,2,FALSE))</f>
        <v>0</v>
      </c>
      <c r="I74" s="62">
        <f>IF(ISERROR(VLOOKUP(B74,RDA!$G$5:$H$129,2,FALSE)),0,VLOOKUP(B74,RDA!$G$5:$H$129,2,FALSE))</f>
        <v>0</v>
      </c>
      <c r="J74" s="61">
        <f>IF(ISERROR(VLOOKUP(B74,IOTA!$B$5:$C$129,2,FALSE)),0,VLOOKUP(B74,IOTA!$B$5:$C$129,2,FALSE))</f>
        <v>0</v>
      </c>
      <c r="K74" s="62">
        <f>IF(ISERROR(VLOOKUP(B74,AWARDS!$B$6:$C$130,2,FALSE)),0,VLOOKUP(B74,AWARDS!$B$6:$C$130,2,FALSE))</f>
        <v>0</v>
      </c>
      <c r="L74" s="61">
        <f>IF(ISERROR(VLOOKUP(B74,Конструктор!$B$6:$C$130,2,FALSE)),0,VLOOKUP(B74,Конструктор!$B$6:$C$130,2,FALSE))</f>
        <v>0</v>
      </c>
    </row>
    <row r="75" spans="1:12" ht="15">
      <c r="A75" s="14">
        <v>71</v>
      </c>
      <c r="B75" s="5" t="s">
        <v>131</v>
      </c>
      <c r="C75" s="60">
        <f>D75+E75+F75+G75+H75+I75+J75+K75+L75</f>
        <v>34.425</v>
      </c>
      <c r="D75" s="61">
        <f>IF(ISERROR(VLOOKUP(B75,DXman_КВ!$B$6:$C$130,2,FALSE)),0,VLOOKUP(B75,DXman_КВ!$B$6:$C$130,2,FALSE))</f>
        <v>-1.7507869245664465E-15</v>
      </c>
      <c r="E75" s="62">
        <f>IF(ISERROR(VLOOKUP(B75,DXman_УКВ!$B$6:$C$130,2,FALSE)),0,VLOOKUP(B75,DXman_УКВ!$B$6:$C$130,2,FALSE))</f>
        <v>0</v>
      </c>
      <c r="F75" s="61">
        <f>IF(ISERROR(VLOOKUP(B75,Contestman!$B$5:$C$129,2,FALSE)),0,VLOOKUP(B75,Contestman!$B$5:$C$129,2,FALSE))</f>
        <v>0</v>
      </c>
      <c r="G75" s="61">
        <f>IF(ISERROR(VLOOKUP(B75,Contestman!$H$5:$I$129,2,FALSE)),0,VLOOKUP(B75,Contestman!$H$5:$I$129,2,FALSE))</f>
        <v>17.425</v>
      </c>
      <c r="H75" s="62">
        <f>IF(ISERROR(VLOOKUP(B75,RDA!$B$5:$C$129,2,FALSE)),0,VLOOKUP(B75,RDA!$B$5:$C$129,2,FALSE))</f>
        <v>1</v>
      </c>
      <c r="I75" s="62">
        <f>IF(ISERROR(VLOOKUP(B75,RDA!$G$5:$H$129,2,FALSE)),0,VLOOKUP(B75,RDA!$G$5:$H$129,2,FALSE))</f>
        <v>16</v>
      </c>
      <c r="J75" s="61">
        <f>IF(ISERROR(VLOOKUP(B75,IOTA!$B$5:$C$129,2,FALSE)),0,VLOOKUP(B75,IOTA!$B$5:$C$129,2,FALSE))</f>
        <v>-6.30412316319455E-16</v>
      </c>
      <c r="K75" s="62">
        <f>IF(ISERROR(VLOOKUP(B75,AWARDS!$B$6:$C$130,2,FALSE)),0,VLOOKUP(B75,AWARDS!$B$6:$C$130,2,FALSE))</f>
        <v>0</v>
      </c>
      <c r="L75" s="61">
        <f>IF(ISERROR(VLOOKUP(B75,Конструктор!$B$6:$C$130,2,FALSE)),0,VLOOKUP(B75,Конструктор!$B$6:$C$130,2,FALSE))</f>
        <v>0</v>
      </c>
    </row>
    <row r="76" spans="1:12" ht="15">
      <c r="A76" s="14">
        <v>72</v>
      </c>
      <c r="B76" s="5" t="s">
        <v>20</v>
      </c>
      <c r="C76" s="60">
        <f>D76+E76+F76+G76+H76+I76+J76+K76+L76</f>
        <v>27.373799999999996</v>
      </c>
      <c r="D76" s="61">
        <f>IF(ISERROR(VLOOKUP(B76,DXman_КВ!$B$6:$C$130,2,FALSE)),0,VLOOKUP(B76,DXman_КВ!$B$6:$C$130,2,FALSE))</f>
        <v>-1.7507869245664465E-15</v>
      </c>
      <c r="E76" s="62">
        <f>IF(ISERROR(VLOOKUP(B76,DXman_УКВ!$B$6:$C$130,2,FALSE)),0,VLOOKUP(B76,DXman_УКВ!$B$6:$C$130,2,FALSE))</f>
        <v>0</v>
      </c>
      <c r="F76" s="61">
        <f>IF(ISERROR(VLOOKUP(B76,Contestman!$B$5:$C$129,2,FALSE)),0,VLOOKUP(B76,Contestman!$B$5:$C$129,2,FALSE))</f>
        <v>10.3738</v>
      </c>
      <c r="G76" s="61">
        <f>IF(ISERROR(VLOOKUP(B76,Contestman!$H$5:$I$129,2,FALSE)),0,VLOOKUP(B76,Contestman!$H$5:$I$129,2,FALSE))</f>
        <v>0</v>
      </c>
      <c r="H76" s="62">
        <f>IF(ISERROR(VLOOKUP(B76,RDA!$B$5:$C$129,2,FALSE)),0,VLOOKUP(B76,RDA!$B$5:$C$129,2,FALSE))</f>
        <v>1</v>
      </c>
      <c r="I76" s="62">
        <f>IF(ISERROR(VLOOKUP(B76,RDA!$G$5:$H$129,2,FALSE)),0,VLOOKUP(B76,RDA!$G$5:$H$129,2,FALSE))</f>
        <v>16</v>
      </c>
      <c r="J76" s="61">
        <f>IF(ISERROR(VLOOKUP(B76,IOTA!$B$5:$C$129,2,FALSE)),0,VLOOKUP(B76,IOTA!$B$5:$C$129,2,FALSE))</f>
        <v>-6.30412316319455E-16</v>
      </c>
      <c r="K76" s="62">
        <f>IF(ISERROR(VLOOKUP(B76,AWARDS!$B$6:$C$130,2,FALSE)),0,VLOOKUP(B76,AWARDS!$B$6:$C$130,2,FALSE))</f>
        <v>0</v>
      </c>
      <c r="L76" s="61">
        <f>IF(ISERROR(VLOOKUP(B76,Конструктор!$B$6:$C$130,2,FALSE)),0,VLOOKUP(B76,Конструктор!$B$6:$C$130,2,FALSE))</f>
        <v>0</v>
      </c>
    </row>
    <row r="77" spans="1:12" ht="15">
      <c r="A77" s="14">
        <v>73</v>
      </c>
      <c r="B77" s="5" t="s">
        <v>108</v>
      </c>
      <c r="C77" s="60">
        <f>D77+E77+F77+G77+H77+I77+J77+K77+L77</f>
        <v>22.9</v>
      </c>
      <c r="D77" s="61">
        <f>IF(ISERROR(VLOOKUP(B77,DXman_КВ!$B$6:$C$130,2,FALSE)),0,VLOOKUP(B77,DXman_КВ!$B$6:$C$130,2,FALSE))</f>
        <v>-1.7507869245664465E-15</v>
      </c>
      <c r="E77" s="62">
        <f>IF(ISERROR(VLOOKUP(B77,DXman_УКВ!$B$6:$C$130,2,FALSE)),0,VLOOKUP(B77,DXman_УКВ!$B$6:$C$130,2,FALSE))</f>
        <v>0</v>
      </c>
      <c r="F77" s="61">
        <f>IF(ISERROR(VLOOKUP(B77,Contestman!$B$5:$C$129,2,FALSE)),0,VLOOKUP(B77,Contestman!$B$5:$C$129,2,FALSE))</f>
        <v>0</v>
      </c>
      <c r="G77" s="61">
        <f>IF(ISERROR(VLOOKUP(B77,Contestman!$H$5:$I$129,2,FALSE)),0,VLOOKUP(B77,Contestman!$H$5:$I$129,2,FALSE))</f>
        <v>5.9</v>
      </c>
      <c r="H77" s="62">
        <f>IF(ISERROR(VLOOKUP(B77,RDA!$B$5:$C$129,2,FALSE)),0,VLOOKUP(B77,RDA!$B$5:$C$129,2,FALSE))</f>
        <v>1</v>
      </c>
      <c r="I77" s="62">
        <f>IF(ISERROR(VLOOKUP(B77,RDA!$G$5:$H$129,2,FALSE)),0,VLOOKUP(B77,RDA!$G$5:$H$129,2,FALSE))</f>
        <v>16</v>
      </c>
      <c r="J77" s="61">
        <f>IF(ISERROR(VLOOKUP(B77,IOTA!$B$5:$C$129,2,FALSE)),0,VLOOKUP(B77,IOTA!$B$5:$C$129,2,FALSE))</f>
        <v>-6.30412316319455E-16</v>
      </c>
      <c r="K77" s="62">
        <f>IF(ISERROR(VLOOKUP(B77,AWARDS!$B$6:$C$130,2,FALSE)),0,VLOOKUP(B77,AWARDS!$B$6:$C$130,2,FALSE))</f>
        <v>0</v>
      </c>
      <c r="L77" s="61">
        <f>IF(ISERROR(VLOOKUP(B77,Конструктор!$B$6:$C$130,2,FALSE)),0,VLOOKUP(B77,Конструктор!$B$6:$C$130,2,FALSE))</f>
        <v>0</v>
      </c>
    </row>
    <row r="78" spans="1:12" ht="15">
      <c r="A78" s="14">
        <v>74</v>
      </c>
      <c r="B78" s="5" t="s">
        <v>101</v>
      </c>
      <c r="C78" s="60">
        <f>D78+E78+F78+G78+H78+I78+J78+K78+L78</f>
        <v>22.304000000000002</v>
      </c>
      <c r="D78" s="61">
        <f>IF(ISERROR(VLOOKUP(B78,DXman_КВ!$B$6:$C$130,2,FALSE)),0,VLOOKUP(B78,DXman_КВ!$B$6:$C$130,2,FALSE))</f>
        <v>-1.7507869245664465E-15</v>
      </c>
      <c r="E78" s="62">
        <f>IF(ISERROR(VLOOKUP(B78,DXman_УКВ!$B$6:$C$130,2,FALSE)),0,VLOOKUP(B78,DXman_УКВ!$B$6:$C$130,2,FALSE))</f>
        <v>0</v>
      </c>
      <c r="F78" s="61">
        <f>IF(ISERROR(VLOOKUP(B78,Contestman!$B$5:$C$129,2,FALSE)),0,VLOOKUP(B78,Contestman!$B$5:$C$129,2,FALSE))</f>
        <v>0</v>
      </c>
      <c r="G78" s="61">
        <f>IF(ISERROR(VLOOKUP(B78,Contestman!$H$5:$I$129,2,FALSE)),0,VLOOKUP(B78,Contestman!$H$5:$I$129,2,FALSE))</f>
        <v>0</v>
      </c>
      <c r="H78" s="62">
        <f>IF(ISERROR(VLOOKUP(B78,RDA!$B$5:$C$129,2,FALSE)),0,VLOOKUP(B78,RDA!$B$5:$C$129,2,FALSE))</f>
        <v>1</v>
      </c>
      <c r="I78" s="62">
        <f>IF(ISERROR(VLOOKUP(B78,RDA!$G$5:$H$129,2,FALSE)),0,VLOOKUP(B78,RDA!$G$5:$H$129,2,FALSE))</f>
        <v>16</v>
      </c>
      <c r="J78" s="61">
        <f>IF(ISERROR(VLOOKUP(B78,IOTA!$B$5:$C$129,2,FALSE)),0,VLOOKUP(B78,IOTA!$B$5:$C$129,2,FALSE))</f>
        <v>-6.30412316319455E-16</v>
      </c>
      <c r="K78" s="62">
        <f>IF(ISERROR(VLOOKUP(B78,AWARDS!$B$6:$C$130,2,FALSE)),0,VLOOKUP(B78,AWARDS!$B$6:$C$130,2,FALSE))</f>
        <v>0</v>
      </c>
      <c r="L78" s="61">
        <f>IF(ISERROR(VLOOKUP(B78,Конструктор!$B$6:$C$130,2,FALSE)),0,VLOOKUP(B78,Конструктор!$B$6:$C$130,2,FALSE))</f>
        <v>5.304</v>
      </c>
    </row>
    <row r="79" spans="1:12" ht="15">
      <c r="A79" s="14">
        <v>75</v>
      </c>
      <c r="B79" s="5" t="s">
        <v>180</v>
      </c>
      <c r="C79" s="60">
        <f>D79+E79+F79+G79+H79+I79+J79+K79+L79</f>
        <v>21.925</v>
      </c>
      <c r="D79" s="61">
        <f>IF(ISERROR(VLOOKUP(B79,DXman_КВ!$B$6:$C$130,2,FALSE)),0,VLOOKUP(B79,DXman_КВ!$B$6:$C$130,2,FALSE))</f>
        <v>0</v>
      </c>
      <c r="E79" s="62">
        <f>IF(ISERROR(VLOOKUP(B79,DXman_УКВ!$B$6:$C$130,2,FALSE)),0,VLOOKUP(B79,DXman_УКВ!$B$6:$C$130,2,FALSE))</f>
        <v>0</v>
      </c>
      <c r="F79" s="61">
        <f>IF(ISERROR(VLOOKUP(B79,Contestman!$B$5:$C$129,2,FALSE)),0,VLOOKUP(B79,Contestman!$B$5:$C$129,2,FALSE))</f>
        <v>0</v>
      </c>
      <c r="G79" s="61">
        <f>IF(ISERROR(VLOOKUP(B79,Contestman!$H$5:$I$129,2,FALSE)),0,VLOOKUP(B79,Contestman!$H$5:$I$129,2,FALSE))</f>
        <v>21.925</v>
      </c>
      <c r="H79" s="62">
        <f>IF(ISERROR(VLOOKUP(B79,RDA!$B$5:$C$129,2,FALSE)),0,VLOOKUP(B79,RDA!$B$5:$C$129,2,FALSE))</f>
        <v>0</v>
      </c>
      <c r="I79" s="62">
        <f>IF(ISERROR(VLOOKUP(B79,RDA!$G$5:$H$129,2,FALSE)),0,VLOOKUP(B79,RDA!$G$5:$H$129,2,FALSE))</f>
        <v>0</v>
      </c>
      <c r="J79" s="61">
        <f>IF(ISERROR(VLOOKUP(B79,IOTA!$B$5:$C$129,2,FALSE)),0,VLOOKUP(B79,IOTA!$B$5:$C$129,2,FALSE))</f>
        <v>0</v>
      </c>
      <c r="K79" s="62">
        <f>IF(ISERROR(VLOOKUP(B79,AWARDS!$B$6:$C$130,2,FALSE)),0,VLOOKUP(B79,AWARDS!$B$6:$C$130,2,FALSE))</f>
        <v>0</v>
      </c>
      <c r="L79" s="61">
        <f>IF(ISERROR(VLOOKUP(B79,Конструктор!$B$6:$C$130,2,FALSE)),0,VLOOKUP(B79,Конструктор!$B$6:$C$130,2,FALSE))</f>
        <v>0</v>
      </c>
    </row>
    <row r="80" spans="1:12" ht="15">
      <c r="A80" s="14">
        <v>76</v>
      </c>
      <c r="B80" s="5" t="s">
        <v>127</v>
      </c>
      <c r="C80" s="60">
        <f>D80+E80+F80+G80+H80+I80+J80+K80+L80</f>
        <v>17.127</v>
      </c>
      <c r="D80" s="61">
        <f>IF(ISERROR(VLOOKUP(B80,DXman_КВ!$B$6:$C$130,2,FALSE)),0,VLOOKUP(B80,DXman_КВ!$B$6:$C$130,2,FALSE))</f>
        <v>-1.7507869245664465E-15</v>
      </c>
      <c r="E80" s="62">
        <f>IF(ISERROR(VLOOKUP(B80,DXman_УКВ!$B$6:$C$130,2,FALSE)),0,VLOOKUP(B80,DXman_УКВ!$B$6:$C$130,2,FALSE))</f>
        <v>0</v>
      </c>
      <c r="F80" s="61">
        <f>IF(ISERROR(VLOOKUP(B80,Contestman!$B$5:$C$129,2,FALSE)),0,VLOOKUP(B80,Contestman!$B$5:$C$129,2,FALSE))</f>
        <v>0.127</v>
      </c>
      <c r="G80" s="61">
        <f>IF(ISERROR(VLOOKUP(B80,Contestman!$H$5:$I$129,2,FALSE)),0,VLOOKUP(B80,Contestman!$H$5:$I$129,2,FALSE))</f>
        <v>0</v>
      </c>
      <c r="H80" s="62">
        <f>IF(ISERROR(VLOOKUP(B80,RDA!$B$5:$C$129,2,FALSE)),0,VLOOKUP(B80,RDA!$B$5:$C$129,2,FALSE))</f>
        <v>1</v>
      </c>
      <c r="I80" s="62">
        <f>IF(ISERROR(VLOOKUP(B80,RDA!$G$5:$H$129,2,FALSE)),0,VLOOKUP(B80,RDA!$G$5:$H$129,2,FALSE))</f>
        <v>16</v>
      </c>
      <c r="J80" s="61">
        <f>IF(ISERROR(VLOOKUP(B80,IOTA!$B$5:$C$129,2,FALSE)),0,VLOOKUP(B80,IOTA!$B$5:$C$129,2,FALSE))</f>
        <v>-6.30412316319455E-16</v>
      </c>
      <c r="K80" s="62">
        <f>IF(ISERROR(VLOOKUP(B80,AWARDS!$B$6:$C$130,2,FALSE)),0,VLOOKUP(B80,AWARDS!$B$6:$C$130,2,FALSE))</f>
        <v>0</v>
      </c>
      <c r="L80" s="61">
        <f>IF(ISERROR(VLOOKUP(B80,Конструктор!$B$6:$C$130,2,FALSE)),0,VLOOKUP(B80,Конструктор!$B$6:$C$130,2,FALSE))</f>
        <v>0</v>
      </c>
    </row>
    <row r="81" spans="1:12" ht="15">
      <c r="A81" s="14">
        <v>77</v>
      </c>
      <c r="B81" s="5" t="s">
        <v>93</v>
      </c>
      <c r="C81" s="60">
        <f>D81+E81+F81+G81+H81+I81+J81+K81+L81</f>
        <v>17.122799999999998</v>
      </c>
      <c r="D81" s="61">
        <f>IF(ISERROR(VLOOKUP(B81,DXman_КВ!$B$6:$C$130,2,FALSE)),0,VLOOKUP(B81,DXman_КВ!$B$6:$C$130,2,FALSE))</f>
        <v>-1.7507869245664465E-15</v>
      </c>
      <c r="E81" s="62">
        <f>IF(ISERROR(VLOOKUP(B81,DXman_УКВ!$B$6:$C$130,2,FALSE)),0,VLOOKUP(B81,DXman_УКВ!$B$6:$C$130,2,FALSE))</f>
        <v>0</v>
      </c>
      <c r="F81" s="61">
        <f>IF(ISERROR(VLOOKUP(B81,Contestman!$B$5:$C$129,2,FALSE)),0,VLOOKUP(B81,Contestman!$B$5:$C$129,2,FALSE))</f>
        <v>0.12279999999999999</v>
      </c>
      <c r="G81" s="61">
        <f>IF(ISERROR(VLOOKUP(B81,Contestman!$H$5:$I$129,2,FALSE)),0,VLOOKUP(B81,Contestman!$H$5:$I$129,2,FALSE))</f>
        <v>0</v>
      </c>
      <c r="H81" s="62">
        <f>IF(ISERROR(VLOOKUP(B81,RDA!$B$5:$C$129,2,FALSE)),0,VLOOKUP(B81,RDA!$B$5:$C$129,2,FALSE))</f>
        <v>1</v>
      </c>
      <c r="I81" s="62">
        <f>IF(ISERROR(VLOOKUP(B81,RDA!$G$5:$H$129,2,FALSE)),0,VLOOKUP(B81,RDA!$G$5:$H$129,2,FALSE))</f>
        <v>16</v>
      </c>
      <c r="J81" s="61">
        <f>IF(ISERROR(VLOOKUP(B81,IOTA!$B$5:$C$129,2,FALSE)),0,VLOOKUP(B81,IOTA!$B$5:$C$129,2,FALSE))</f>
        <v>-6.30412316319455E-16</v>
      </c>
      <c r="K81" s="62">
        <f>IF(ISERROR(VLOOKUP(B81,AWARDS!$B$6:$C$130,2,FALSE)),0,VLOOKUP(B81,AWARDS!$B$6:$C$130,2,FALSE))</f>
        <v>0</v>
      </c>
      <c r="L81" s="61">
        <f>IF(ISERROR(VLOOKUP(B81,Конструктор!$B$6:$C$130,2,FALSE)),0,VLOOKUP(B81,Конструктор!$B$6:$C$130,2,FALSE))</f>
        <v>0</v>
      </c>
    </row>
    <row r="82" spans="1:12" ht="15">
      <c r="A82" s="14">
        <v>78</v>
      </c>
      <c r="B82" s="5" t="s">
        <v>2</v>
      </c>
      <c r="C82" s="60">
        <f>D82+E82+F82+G82+H82+I82+J82+K82+L82</f>
        <v>17</v>
      </c>
      <c r="D82" s="61">
        <f>IF(ISERROR(VLOOKUP(B82,DXman_КВ!$B$6:$C$130,2,FALSE)),0,VLOOKUP(B82,DXman_КВ!$B$6:$C$130,2,FALSE))</f>
        <v>-1.7507869245664465E-15</v>
      </c>
      <c r="E82" s="62">
        <f>IF(ISERROR(VLOOKUP(B82,DXman_УКВ!$B$6:$C$130,2,FALSE)),0,VLOOKUP(B82,DXman_УКВ!$B$6:$C$130,2,FALSE))</f>
        <v>0</v>
      </c>
      <c r="F82" s="61">
        <f>IF(ISERROR(VLOOKUP(B82,Contestman!$B$5:$C$129,2,FALSE)),0,VLOOKUP(B82,Contestman!$B$5:$C$129,2,FALSE))</f>
        <v>0</v>
      </c>
      <c r="G82" s="61">
        <f>IF(ISERROR(VLOOKUP(B82,Contestman!$H$5:$I$129,2,FALSE)),0,VLOOKUP(B82,Contestman!$H$5:$I$129,2,FALSE))</f>
        <v>0</v>
      </c>
      <c r="H82" s="62">
        <f>IF(ISERROR(VLOOKUP(B82,RDA!$B$5:$C$129,2,FALSE)),0,VLOOKUP(B82,RDA!$B$5:$C$129,2,FALSE))</f>
        <v>1</v>
      </c>
      <c r="I82" s="62">
        <f>IF(ISERROR(VLOOKUP(B82,RDA!$G$5:$H$129,2,FALSE)),0,VLOOKUP(B82,RDA!$G$5:$H$129,2,FALSE))</f>
        <v>16</v>
      </c>
      <c r="J82" s="61">
        <f>IF(ISERROR(VLOOKUP(B82,IOTA!$B$5:$C$129,2,FALSE)),0,VLOOKUP(B82,IOTA!$B$5:$C$129,2,FALSE))</f>
        <v>-6.30412316319455E-16</v>
      </c>
      <c r="K82" s="62">
        <f>IF(ISERROR(VLOOKUP(B82,AWARDS!$B$6:$C$130,2,FALSE)),0,VLOOKUP(B82,AWARDS!$B$6:$C$130,2,FALSE))</f>
        <v>0</v>
      </c>
      <c r="L82" s="61">
        <f>IF(ISERROR(VLOOKUP(B82,Конструктор!$B$6:$C$130,2,FALSE)),0,VLOOKUP(B82,Конструктор!$B$6:$C$130,2,FALSE))</f>
        <v>0</v>
      </c>
    </row>
    <row r="83" spans="1:12" ht="15">
      <c r="A83" s="14">
        <v>79</v>
      </c>
      <c r="B83" s="5" t="s">
        <v>89</v>
      </c>
      <c r="C83" s="60">
        <f>D83+E83+F83+G83+H83+I83+J83+K83+L83</f>
        <v>17</v>
      </c>
      <c r="D83" s="61">
        <f>IF(ISERROR(VLOOKUP(B83,DXman_КВ!$B$6:$C$130,2,FALSE)),0,VLOOKUP(B83,DXman_КВ!$B$6:$C$130,2,FALSE))</f>
        <v>-1.7507869245664465E-15</v>
      </c>
      <c r="E83" s="62">
        <f>IF(ISERROR(VLOOKUP(B83,DXman_УКВ!$B$6:$C$130,2,FALSE)),0,VLOOKUP(B83,DXman_УКВ!$B$6:$C$130,2,FALSE))</f>
        <v>0</v>
      </c>
      <c r="F83" s="61">
        <f>IF(ISERROR(VLOOKUP(B83,Contestman!$B$5:$C$129,2,FALSE)),0,VLOOKUP(B83,Contestman!$B$5:$C$129,2,FALSE))</f>
        <v>0</v>
      </c>
      <c r="G83" s="61">
        <f>IF(ISERROR(VLOOKUP(B83,Contestman!$H$5:$I$129,2,FALSE)),0,VLOOKUP(B83,Contestman!$H$5:$I$129,2,FALSE))</f>
        <v>0</v>
      </c>
      <c r="H83" s="62">
        <f>IF(ISERROR(VLOOKUP(B83,RDA!$B$5:$C$129,2,FALSE)),0,VLOOKUP(B83,RDA!$B$5:$C$129,2,FALSE))</f>
        <v>1</v>
      </c>
      <c r="I83" s="62">
        <f>IF(ISERROR(VLOOKUP(B83,RDA!$G$5:$H$129,2,FALSE)),0,VLOOKUP(B83,RDA!$G$5:$H$129,2,FALSE))</f>
        <v>16</v>
      </c>
      <c r="J83" s="61">
        <f>IF(ISERROR(VLOOKUP(B83,IOTA!$B$5:$C$129,2,FALSE)),0,VLOOKUP(B83,IOTA!$B$5:$C$129,2,FALSE))</f>
        <v>-6.30412316319455E-16</v>
      </c>
      <c r="K83" s="62">
        <f>IF(ISERROR(VLOOKUP(B83,AWARDS!$B$6:$C$130,2,FALSE)),0,VLOOKUP(B83,AWARDS!$B$6:$C$130,2,FALSE))</f>
        <v>0</v>
      </c>
      <c r="L83" s="61">
        <f>IF(ISERROR(VLOOKUP(B83,Конструктор!$B$6:$C$130,2,FALSE)),0,VLOOKUP(B83,Конструктор!$B$6:$C$130,2,FALSE))</f>
        <v>0</v>
      </c>
    </row>
    <row r="84" spans="1:12" ht="15">
      <c r="A84" s="14">
        <v>80</v>
      </c>
      <c r="B84" s="5" t="s">
        <v>11</v>
      </c>
      <c r="C84" s="60">
        <f>D84+E84+F84+G84+H84+I84+J84+K84+L84</f>
        <v>17</v>
      </c>
      <c r="D84" s="61">
        <f>IF(ISERROR(VLOOKUP(B84,DXman_КВ!$B$6:$C$130,2,FALSE)),0,VLOOKUP(B84,DXman_КВ!$B$6:$C$130,2,FALSE))</f>
        <v>-1.7507869245664465E-15</v>
      </c>
      <c r="E84" s="62">
        <f>IF(ISERROR(VLOOKUP(B84,DXman_УКВ!$B$6:$C$130,2,FALSE)),0,VLOOKUP(B84,DXman_УКВ!$B$6:$C$130,2,FALSE))</f>
        <v>0</v>
      </c>
      <c r="F84" s="61">
        <f>IF(ISERROR(VLOOKUP(B84,Contestman!$B$5:$C$129,2,FALSE)),0,VLOOKUP(B84,Contestman!$B$5:$C$129,2,FALSE))</f>
        <v>0</v>
      </c>
      <c r="G84" s="61">
        <f>IF(ISERROR(VLOOKUP(B84,Contestman!$H$5:$I$129,2,FALSE)),0,VLOOKUP(B84,Contestman!$H$5:$I$129,2,FALSE))</f>
        <v>0</v>
      </c>
      <c r="H84" s="62">
        <f>IF(ISERROR(VLOOKUP(B84,RDA!$B$5:$C$129,2,FALSE)),0,VLOOKUP(B84,RDA!$B$5:$C$129,2,FALSE))</f>
        <v>1</v>
      </c>
      <c r="I84" s="62">
        <f>IF(ISERROR(VLOOKUP(B84,RDA!$G$5:$H$129,2,FALSE)),0,VLOOKUP(B84,RDA!$G$5:$H$129,2,FALSE))</f>
        <v>16</v>
      </c>
      <c r="J84" s="61">
        <f>IF(ISERROR(VLOOKUP(B84,IOTA!$B$5:$C$129,2,FALSE)),0,VLOOKUP(B84,IOTA!$B$5:$C$129,2,FALSE))</f>
        <v>-6.30412316319455E-16</v>
      </c>
      <c r="K84" s="62">
        <f>IF(ISERROR(VLOOKUP(B84,AWARDS!$B$6:$C$130,2,FALSE)),0,VLOOKUP(B84,AWARDS!$B$6:$C$130,2,FALSE))</f>
        <v>0</v>
      </c>
      <c r="L84" s="61">
        <f>IF(ISERROR(VLOOKUP(B84,Конструктор!$B$6:$C$130,2,FALSE)),0,VLOOKUP(B84,Конструктор!$B$6:$C$130,2,FALSE))</f>
        <v>0</v>
      </c>
    </row>
    <row r="85" spans="1:12" ht="15">
      <c r="A85" s="14">
        <v>81</v>
      </c>
      <c r="B85" s="5" t="s">
        <v>27</v>
      </c>
      <c r="C85" s="60">
        <f>D85+E85+F85+G85+H85+I85+J85+K85+L85</f>
        <v>17</v>
      </c>
      <c r="D85" s="61">
        <f>IF(ISERROR(VLOOKUP(B85,DXman_КВ!$B$6:$C$130,2,FALSE)),0,VLOOKUP(B85,DXman_КВ!$B$6:$C$130,2,FALSE))</f>
        <v>-1.7507869245664465E-15</v>
      </c>
      <c r="E85" s="62">
        <f>IF(ISERROR(VLOOKUP(B85,DXman_УКВ!$B$6:$C$130,2,FALSE)),0,VLOOKUP(B85,DXman_УКВ!$B$6:$C$130,2,FALSE))</f>
        <v>0</v>
      </c>
      <c r="F85" s="61">
        <f>IF(ISERROR(VLOOKUP(B85,Contestman!$B$5:$C$129,2,FALSE)),0,VLOOKUP(B85,Contestman!$B$5:$C$129,2,FALSE))</f>
        <v>0</v>
      </c>
      <c r="G85" s="61">
        <f>IF(ISERROR(VLOOKUP(B85,Contestman!$H$5:$I$129,2,FALSE)),0,VLOOKUP(B85,Contestman!$H$5:$I$129,2,FALSE))</f>
        <v>0</v>
      </c>
      <c r="H85" s="62">
        <f>IF(ISERROR(VLOOKUP(B85,RDA!$B$5:$C$129,2,FALSE)),0,VLOOKUP(B85,RDA!$B$5:$C$129,2,FALSE))</f>
        <v>1</v>
      </c>
      <c r="I85" s="62">
        <f>IF(ISERROR(VLOOKUP(B85,RDA!$G$5:$H$129,2,FALSE)),0,VLOOKUP(B85,RDA!$G$5:$H$129,2,FALSE))</f>
        <v>16</v>
      </c>
      <c r="J85" s="61">
        <f>IF(ISERROR(VLOOKUP(B85,IOTA!$B$5:$C$129,2,FALSE)),0,VLOOKUP(B85,IOTA!$B$5:$C$129,2,FALSE))</f>
        <v>-6.30412316319455E-16</v>
      </c>
      <c r="K85" s="62">
        <f>IF(ISERROR(VLOOKUP(B85,AWARDS!$B$6:$C$130,2,FALSE)),0,VLOOKUP(B85,AWARDS!$B$6:$C$130,2,FALSE))</f>
        <v>0</v>
      </c>
      <c r="L85" s="61">
        <f>IF(ISERROR(VLOOKUP(B85,Конструктор!$B$6:$C$130,2,FALSE)),0,VLOOKUP(B85,Конструктор!$B$6:$C$130,2,FALSE))</f>
        <v>0</v>
      </c>
    </row>
    <row r="86" spans="1:12" ht="15">
      <c r="A86" s="14">
        <v>82</v>
      </c>
      <c r="B86" s="5" t="s">
        <v>149</v>
      </c>
      <c r="C86" s="60">
        <f>D86+E86+F86+G86+H86+I86+J86+K86+L86</f>
        <v>17</v>
      </c>
      <c r="D86" s="61">
        <f>IF(ISERROR(VLOOKUP(B86,DXman_КВ!$B$6:$C$130,2,FALSE)),0,VLOOKUP(B86,DXman_КВ!$B$6:$C$130,2,FALSE))</f>
        <v>-1.7507869245664465E-15</v>
      </c>
      <c r="E86" s="62">
        <f>IF(ISERROR(VLOOKUP(B86,DXman_УКВ!$B$6:$C$130,2,FALSE)),0,VLOOKUP(B86,DXman_УКВ!$B$6:$C$130,2,FALSE))</f>
        <v>0</v>
      </c>
      <c r="F86" s="61">
        <f>IF(ISERROR(VLOOKUP(B86,Contestman!$B$5:$C$129,2,FALSE)),0,VLOOKUP(B86,Contestman!$B$5:$C$129,2,FALSE))</f>
        <v>0</v>
      </c>
      <c r="G86" s="61">
        <f>IF(ISERROR(VLOOKUP(B86,Contestman!$H$5:$I$129,2,FALSE)),0,VLOOKUP(B86,Contestman!$H$5:$I$129,2,FALSE))</f>
        <v>0</v>
      </c>
      <c r="H86" s="62">
        <f>IF(ISERROR(VLOOKUP(B86,RDA!$B$5:$C$129,2,FALSE)),0,VLOOKUP(B86,RDA!$B$5:$C$129,2,FALSE))</f>
        <v>1</v>
      </c>
      <c r="I86" s="62">
        <f>IF(ISERROR(VLOOKUP(B86,RDA!$G$5:$H$129,2,FALSE)),0,VLOOKUP(B86,RDA!$G$5:$H$129,2,FALSE))</f>
        <v>16</v>
      </c>
      <c r="J86" s="61">
        <f>IF(ISERROR(VLOOKUP(B86,IOTA!$B$5:$C$129,2,FALSE)),0,VLOOKUP(B86,IOTA!$B$5:$C$129,2,FALSE))</f>
        <v>-6.30412316319455E-16</v>
      </c>
      <c r="K86" s="62">
        <f>IF(ISERROR(VLOOKUP(B86,AWARDS!$B$6:$C$130,2,FALSE)),0,VLOOKUP(B86,AWARDS!$B$6:$C$130,2,FALSE))</f>
        <v>0</v>
      </c>
      <c r="L86" s="61">
        <f>IF(ISERROR(VLOOKUP(B86,Конструктор!$B$6:$C$130,2,FALSE)),0,VLOOKUP(B86,Конструктор!$B$6:$C$130,2,FALSE))</f>
        <v>0</v>
      </c>
    </row>
    <row r="87" spans="1:12" ht="15">
      <c r="A87" s="14">
        <v>83</v>
      </c>
      <c r="B87" s="5" t="s">
        <v>107</v>
      </c>
      <c r="C87" s="60">
        <f>D87+E87+F87+G87+H87+I87+J87+K87+L87</f>
        <v>17</v>
      </c>
      <c r="D87" s="61">
        <f>IF(ISERROR(VLOOKUP(B87,DXman_КВ!$B$6:$C$130,2,FALSE)),0,VLOOKUP(B87,DXman_КВ!$B$6:$C$130,2,FALSE))</f>
        <v>-1.7507869245664465E-15</v>
      </c>
      <c r="E87" s="62">
        <f>IF(ISERROR(VLOOKUP(B87,DXman_УКВ!$B$6:$C$130,2,FALSE)),0,VLOOKUP(B87,DXman_УКВ!$B$6:$C$130,2,FALSE))</f>
        <v>0</v>
      </c>
      <c r="F87" s="61">
        <f>IF(ISERROR(VLOOKUP(B87,Contestman!$B$5:$C$129,2,FALSE)),0,VLOOKUP(B87,Contestman!$B$5:$C$129,2,FALSE))</f>
        <v>0</v>
      </c>
      <c r="G87" s="61">
        <f>IF(ISERROR(VLOOKUP(B87,Contestman!$H$5:$I$129,2,FALSE)),0,VLOOKUP(B87,Contestman!$H$5:$I$129,2,FALSE))</f>
        <v>0</v>
      </c>
      <c r="H87" s="62">
        <f>IF(ISERROR(VLOOKUP(B87,RDA!$B$5:$C$129,2,FALSE)),0,VLOOKUP(B87,RDA!$B$5:$C$129,2,FALSE))</f>
        <v>1</v>
      </c>
      <c r="I87" s="62">
        <f>IF(ISERROR(VLOOKUP(B87,RDA!$G$5:$H$129,2,FALSE)),0,VLOOKUP(B87,RDA!$G$5:$H$129,2,FALSE))</f>
        <v>16</v>
      </c>
      <c r="J87" s="61">
        <f>IF(ISERROR(VLOOKUP(B87,IOTA!$B$5:$C$129,2,FALSE)),0,VLOOKUP(B87,IOTA!$B$5:$C$129,2,FALSE))</f>
        <v>-6.30412316319455E-16</v>
      </c>
      <c r="K87" s="62">
        <f>IF(ISERROR(VLOOKUP(B87,AWARDS!$B$6:$C$130,2,FALSE)),0,VLOOKUP(B87,AWARDS!$B$6:$C$130,2,FALSE))</f>
        <v>0</v>
      </c>
      <c r="L87" s="61">
        <f>IF(ISERROR(VLOOKUP(B87,Конструктор!$B$6:$C$130,2,FALSE)),0,VLOOKUP(B87,Конструктор!$B$6:$C$130,2,FALSE))</f>
        <v>0</v>
      </c>
    </row>
    <row r="88" spans="1:12" ht="15">
      <c r="A88" s="14">
        <v>84</v>
      </c>
      <c r="B88" s="5" t="s">
        <v>139</v>
      </c>
      <c r="C88" s="60">
        <f>D88+E88+F88+G88+H88+I88+J88+K88+L88</f>
        <v>17</v>
      </c>
      <c r="D88" s="61">
        <f>IF(ISERROR(VLOOKUP(B88,DXman_КВ!$B$6:$C$130,2,FALSE)),0,VLOOKUP(B88,DXman_КВ!$B$6:$C$130,2,FALSE))</f>
        <v>-1.7507869245664465E-15</v>
      </c>
      <c r="E88" s="62">
        <f>IF(ISERROR(VLOOKUP(B88,DXman_УКВ!$B$6:$C$130,2,FALSE)),0,VLOOKUP(B88,DXman_УКВ!$B$6:$C$130,2,FALSE))</f>
        <v>0</v>
      </c>
      <c r="F88" s="61">
        <f>IF(ISERROR(VLOOKUP(B88,Contestman!$B$5:$C$129,2,FALSE)),0,VLOOKUP(B88,Contestman!$B$5:$C$129,2,FALSE))</f>
        <v>0</v>
      </c>
      <c r="G88" s="61">
        <f>IF(ISERROR(VLOOKUP(B88,Contestman!$H$5:$I$129,2,FALSE)),0,VLOOKUP(B88,Contestman!$H$5:$I$129,2,FALSE))</f>
        <v>0</v>
      </c>
      <c r="H88" s="62">
        <f>IF(ISERROR(VLOOKUP(B88,RDA!$B$5:$C$129,2,FALSE)),0,VLOOKUP(B88,RDA!$B$5:$C$129,2,FALSE))</f>
        <v>1</v>
      </c>
      <c r="I88" s="62">
        <f>IF(ISERROR(VLOOKUP(B88,RDA!$G$5:$H$129,2,FALSE)),0,VLOOKUP(B88,RDA!$G$5:$H$129,2,FALSE))</f>
        <v>16</v>
      </c>
      <c r="J88" s="61">
        <f>IF(ISERROR(VLOOKUP(B88,IOTA!$B$5:$C$129,2,FALSE)),0,VLOOKUP(B88,IOTA!$B$5:$C$129,2,FALSE))</f>
        <v>-6.30412316319455E-16</v>
      </c>
      <c r="K88" s="62">
        <f>IF(ISERROR(VLOOKUP(B88,AWARDS!$B$6:$C$130,2,FALSE)),0,VLOOKUP(B88,AWARDS!$B$6:$C$130,2,FALSE))</f>
        <v>0</v>
      </c>
      <c r="L88" s="61">
        <f>IF(ISERROR(VLOOKUP(B88,Конструктор!$B$6:$C$130,2,FALSE)),0,VLOOKUP(B88,Конструктор!$B$6:$C$130,2,FALSE))</f>
        <v>0</v>
      </c>
    </row>
    <row r="89" spans="1:12" ht="15">
      <c r="A89" s="14">
        <v>85</v>
      </c>
      <c r="B89" s="5" t="s">
        <v>140</v>
      </c>
      <c r="C89" s="60">
        <f>D89+E89+F89+G89+H89+I89+J89+K89+L89</f>
        <v>17</v>
      </c>
      <c r="D89" s="61">
        <f>IF(ISERROR(VLOOKUP(B89,DXman_КВ!$B$6:$C$130,2,FALSE)),0,VLOOKUP(B89,DXman_КВ!$B$6:$C$130,2,FALSE))</f>
        <v>-1.7507869245664465E-15</v>
      </c>
      <c r="E89" s="62">
        <f>IF(ISERROR(VLOOKUP(B89,DXman_УКВ!$B$6:$C$130,2,FALSE)),0,VLOOKUP(B89,DXman_УКВ!$B$6:$C$130,2,FALSE))</f>
        <v>0</v>
      </c>
      <c r="F89" s="61">
        <f>IF(ISERROR(VLOOKUP(B89,Contestman!$B$5:$C$129,2,FALSE)),0,VLOOKUP(B89,Contestman!$B$5:$C$129,2,FALSE))</f>
        <v>0</v>
      </c>
      <c r="G89" s="61">
        <f>IF(ISERROR(VLOOKUP(B89,Contestman!$H$5:$I$129,2,FALSE)),0,VLOOKUP(B89,Contestman!$H$5:$I$129,2,FALSE))</f>
        <v>0</v>
      </c>
      <c r="H89" s="62">
        <f>IF(ISERROR(VLOOKUP(B89,RDA!$B$5:$C$129,2,FALSE)),0,VLOOKUP(B89,RDA!$B$5:$C$129,2,FALSE))</f>
        <v>1</v>
      </c>
      <c r="I89" s="62">
        <f>IF(ISERROR(VLOOKUP(B89,RDA!$G$5:$H$129,2,FALSE)),0,VLOOKUP(B89,RDA!$G$5:$H$129,2,FALSE))</f>
        <v>16</v>
      </c>
      <c r="J89" s="61">
        <f>IF(ISERROR(VLOOKUP(B89,IOTA!$B$5:$C$129,2,FALSE)),0,VLOOKUP(B89,IOTA!$B$5:$C$129,2,FALSE))</f>
        <v>-6.30412316319455E-16</v>
      </c>
      <c r="K89" s="62">
        <f>IF(ISERROR(VLOOKUP(B89,AWARDS!$B$6:$C$130,2,FALSE)),0,VLOOKUP(B89,AWARDS!$B$6:$C$130,2,FALSE))</f>
        <v>0</v>
      </c>
      <c r="L89" s="61">
        <f>IF(ISERROR(VLOOKUP(B89,Конструктор!$B$6:$C$130,2,FALSE)),0,VLOOKUP(B89,Конструктор!$B$6:$C$130,2,FALSE))</f>
        <v>0</v>
      </c>
    </row>
    <row r="90" spans="1:12" ht="15">
      <c r="A90" s="14">
        <v>86</v>
      </c>
      <c r="B90" s="5" t="s">
        <v>137</v>
      </c>
      <c r="C90" s="60">
        <f>D90+E90+F90+G90+H90+I90+J90+K90+L90</f>
        <v>17</v>
      </c>
      <c r="D90" s="61">
        <f>IF(ISERROR(VLOOKUP(B90,DXman_КВ!$B$6:$C$130,2,FALSE)),0,VLOOKUP(B90,DXman_КВ!$B$6:$C$130,2,FALSE))</f>
        <v>-1.7507869245664465E-15</v>
      </c>
      <c r="E90" s="62">
        <f>IF(ISERROR(VLOOKUP(B90,DXman_УКВ!$B$6:$C$130,2,FALSE)),0,VLOOKUP(B90,DXman_УКВ!$B$6:$C$130,2,FALSE))</f>
        <v>0</v>
      </c>
      <c r="F90" s="61">
        <f>IF(ISERROR(VLOOKUP(B90,Contestman!$B$5:$C$129,2,FALSE)),0,VLOOKUP(B90,Contestman!$B$5:$C$129,2,FALSE))</f>
        <v>0</v>
      </c>
      <c r="G90" s="61">
        <f>IF(ISERROR(VLOOKUP(B90,Contestman!$H$5:$I$129,2,FALSE)),0,VLOOKUP(B90,Contestman!$H$5:$I$129,2,FALSE))</f>
        <v>0</v>
      </c>
      <c r="H90" s="62">
        <f>IF(ISERROR(VLOOKUP(B90,RDA!$B$5:$C$129,2,FALSE)),0,VLOOKUP(B90,RDA!$B$5:$C$129,2,FALSE))</f>
        <v>1</v>
      </c>
      <c r="I90" s="62">
        <f>IF(ISERROR(VLOOKUP(B90,RDA!$G$5:$H$129,2,FALSE)),0,VLOOKUP(B90,RDA!$G$5:$H$129,2,FALSE))</f>
        <v>16</v>
      </c>
      <c r="J90" s="61">
        <f>IF(ISERROR(VLOOKUP(B90,IOTA!$B$5:$C$129,2,FALSE)),0,VLOOKUP(B90,IOTA!$B$5:$C$129,2,FALSE))</f>
        <v>-6.30412316319455E-16</v>
      </c>
      <c r="K90" s="62">
        <f>IF(ISERROR(VLOOKUP(B90,AWARDS!$B$6:$C$130,2,FALSE)),0,VLOOKUP(B90,AWARDS!$B$6:$C$130,2,FALSE))</f>
        <v>0</v>
      </c>
      <c r="L90" s="61">
        <f>IF(ISERROR(VLOOKUP(B90,Конструктор!$B$6:$C$130,2,FALSE)),0,VLOOKUP(B90,Конструктор!$B$6:$C$130,2,FALSE))</f>
        <v>0</v>
      </c>
    </row>
    <row r="91" spans="1:12" ht="15">
      <c r="A91" s="14">
        <v>87</v>
      </c>
      <c r="B91" s="5" t="s">
        <v>146</v>
      </c>
      <c r="C91" s="60">
        <f>D91+E91+F91+G91+H91+I91+J91+K91+L91</f>
        <v>17</v>
      </c>
      <c r="D91" s="61">
        <f>IF(ISERROR(VLOOKUP(B91,DXman_КВ!$B$6:$C$130,2,FALSE)),0,VLOOKUP(B91,DXman_КВ!$B$6:$C$130,2,FALSE))</f>
        <v>-1.7507869245664465E-15</v>
      </c>
      <c r="E91" s="62">
        <f>IF(ISERROR(VLOOKUP(B91,DXman_УКВ!$B$6:$C$130,2,FALSE)),0,VLOOKUP(B91,DXman_УКВ!$B$6:$C$130,2,FALSE))</f>
        <v>0</v>
      </c>
      <c r="F91" s="61">
        <f>IF(ISERROR(VLOOKUP(B91,Contestman!$B$5:$C$129,2,FALSE)),0,VLOOKUP(B91,Contestman!$B$5:$C$129,2,FALSE))</f>
        <v>0</v>
      </c>
      <c r="G91" s="61">
        <f>IF(ISERROR(VLOOKUP(B91,Contestman!$H$5:$I$129,2,FALSE)),0,VLOOKUP(B91,Contestman!$H$5:$I$129,2,FALSE))</f>
        <v>0</v>
      </c>
      <c r="H91" s="62">
        <f>IF(ISERROR(VLOOKUP(B91,RDA!$B$5:$C$129,2,FALSE)),0,VLOOKUP(B91,RDA!$B$5:$C$129,2,FALSE))</f>
        <v>1</v>
      </c>
      <c r="I91" s="62">
        <f>IF(ISERROR(VLOOKUP(B91,RDA!$G$5:$H$129,2,FALSE)),0,VLOOKUP(B91,RDA!$G$5:$H$129,2,FALSE))</f>
        <v>16</v>
      </c>
      <c r="J91" s="61">
        <f>IF(ISERROR(VLOOKUP(B91,IOTA!$B$5:$C$129,2,FALSE)),0,VLOOKUP(B91,IOTA!$B$5:$C$129,2,FALSE))</f>
        <v>-6.30412316319455E-16</v>
      </c>
      <c r="K91" s="62">
        <f>IF(ISERROR(VLOOKUP(B91,AWARDS!$B$6:$C$130,2,FALSE)),0,VLOOKUP(B91,AWARDS!$B$6:$C$130,2,FALSE))</f>
        <v>0</v>
      </c>
      <c r="L91" s="61">
        <f>IF(ISERROR(VLOOKUP(B91,Конструктор!$B$6:$C$130,2,FALSE)),0,VLOOKUP(B91,Конструктор!$B$6:$C$130,2,FALSE))</f>
        <v>0</v>
      </c>
    </row>
    <row r="92" spans="1:12" ht="15">
      <c r="A92" s="14">
        <v>88</v>
      </c>
      <c r="B92" s="5" t="s">
        <v>128</v>
      </c>
      <c r="C92" s="60">
        <f>D92+E92+F92+G92+H92+I92+J92+K92+L92</f>
        <v>17</v>
      </c>
      <c r="D92" s="61">
        <f>IF(ISERROR(VLOOKUP(B92,DXman_КВ!$B$6:$C$130,2,FALSE)),0,VLOOKUP(B92,DXman_КВ!$B$6:$C$130,2,FALSE))</f>
        <v>-1.7507869245664465E-15</v>
      </c>
      <c r="E92" s="62">
        <f>IF(ISERROR(VLOOKUP(B92,DXman_УКВ!$B$6:$C$130,2,FALSE)),0,VLOOKUP(B92,DXman_УКВ!$B$6:$C$130,2,FALSE))</f>
        <v>0</v>
      </c>
      <c r="F92" s="61">
        <f>IF(ISERROR(VLOOKUP(B92,Contestman!$B$5:$C$129,2,FALSE)),0,VLOOKUP(B92,Contestman!$B$5:$C$129,2,FALSE))</f>
        <v>0</v>
      </c>
      <c r="G92" s="61">
        <f>IF(ISERROR(VLOOKUP(B92,Contestman!$H$5:$I$129,2,FALSE)),0,VLOOKUP(B92,Contestman!$H$5:$I$129,2,FALSE))</f>
        <v>0</v>
      </c>
      <c r="H92" s="62">
        <f>IF(ISERROR(VLOOKUP(B92,RDA!$B$5:$C$129,2,FALSE)),0,VLOOKUP(B92,RDA!$B$5:$C$129,2,FALSE))</f>
        <v>1</v>
      </c>
      <c r="I92" s="62">
        <f>IF(ISERROR(VLOOKUP(B92,RDA!$G$5:$H$129,2,FALSE)),0,VLOOKUP(B92,RDA!$G$5:$H$129,2,FALSE))</f>
        <v>16</v>
      </c>
      <c r="J92" s="61">
        <f>IF(ISERROR(VLOOKUP(B92,IOTA!$B$5:$C$129,2,FALSE)),0,VLOOKUP(B92,IOTA!$B$5:$C$129,2,FALSE))</f>
        <v>-6.30412316319455E-16</v>
      </c>
      <c r="K92" s="62">
        <f>IF(ISERROR(VLOOKUP(B92,AWARDS!$B$6:$C$130,2,FALSE)),0,VLOOKUP(B92,AWARDS!$B$6:$C$130,2,FALSE))</f>
        <v>0</v>
      </c>
      <c r="L92" s="61">
        <f>IF(ISERROR(VLOOKUP(B92,Конструктор!$B$6:$C$130,2,FALSE)),0,VLOOKUP(B92,Конструктор!$B$6:$C$130,2,FALSE))</f>
        <v>0</v>
      </c>
    </row>
    <row r="93" spans="1:12" ht="15">
      <c r="A93" s="14">
        <v>89</v>
      </c>
      <c r="B93" s="5" t="s">
        <v>161</v>
      </c>
      <c r="C93" s="60">
        <f>D93+E93+F93+G93+H93+I93+J93+K93+L93</f>
        <v>17</v>
      </c>
      <c r="D93" s="61">
        <f>IF(ISERROR(VLOOKUP(B93,DXman_КВ!$B$6:$C$130,2,FALSE)),0,VLOOKUP(B93,DXman_КВ!$B$6:$C$130,2,FALSE))</f>
        <v>-1.7507869245664465E-15</v>
      </c>
      <c r="E93" s="62">
        <f>IF(ISERROR(VLOOKUP(B93,DXman_УКВ!$B$6:$C$130,2,FALSE)),0,VLOOKUP(B93,DXman_УКВ!$B$6:$C$130,2,FALSE))</f>
        <v>0</v>
      </c>
      <c r="F93" s="61">
        <f>IF(ISERROR(VLOOKUP(B93,Contestman!$B$5:$C$129,2,FALSE)),0,VLOOKUP(B93,Contestman!$B$5:$C$129,2,FALSE))</f>
        <v>0</v>
      </c>
      <c r="G93" s="61">
        <f>IF(ISERROR(VLOOKUP(B93,Contestman!$H$5:$I$129,2,FALSE)),0,VLOOKUP(B93,Contestman!$H$5:$I$129,2,FALSE))</f>
        <v>0</v>
      </c>
      <c r="H93" s="62">
        <f>IF(ISERROR(VLOOKUP(B93,RDA!$B$5:$C$129,2,FALSE)),0,VLOOKUP(B93,RDA!$B$5:$C$129,2,FALSE))</f>
        <v>1</v>
      </c>
      <c r="I93" s="62">
        <f>IF(ISERROR(VLOOKUP(B93,RDA!$G$5:$H$129,2,FALSE)),0,VLOOKUP(B93,RDA!$G$5:$H$129,2,FALSE))</f>
        <v>16</v>
      </c>
      <c r="J93" s="61">
        <f>IF(ISERROR(VLOOKUP(B93,IOTA!$B$5:$C$129,2,FALSE)),0,VLOOKUP(B93,IOTA!$B$5:$C$129,2,FALSE))</f>
        <v>-6.30412316319455E-16</v>
      </c>
      <c r="K93" s="62">
        <f>IF(ISERROR(VLOOKUP(B93,AWARDS!$B$6:$C$130,2,FALSE)),0,VLOOKUP(B93,AWARDS!$B$6:$C$130,2,FALSE))</f>
        <v>0</v>
      </c>
      <c r="L93" s="61">
        <f>IF(ISERROR(VLOOKUP(B93,Конструктор!$B$6:$C$130,2,FALSE)),0,VLOOKUP(B93,Конструктор!$B$6:$C$130,2,FALSE))</f>
        <v>0</v>
      </c>
    </row>
    <row r="94" spans="1:12" ht="15">
      <c r="A94" s="14">
        <v>90</v>
      </c>
      <c r="B94" s="5" t="s">
        <v>111</v>
      </c>
      <c r="C94" s="60">
        <f>D94+E94+F94+G94+H94+I94+J94+K94+L94</f>
        <v>17</v>
      </c>
      <c r="D94" s="61">
        <f>IF(ISERROR(VLOOKUP(B94,DXman_КВ!$B$6:$C$130,2,FALSE)),0,VLOOKUP(B94,DXman_КВ!$B$6:$C$130,2,FALSE))</f>
        <v>-1.7507869245664465E-15</v>
      </c>
      <c r="E94" s="62">
        <f>IF(ISERROR(VLOOKUP(B94,DXman_УКВ!$B$6:$C$130,2,FALSE)),0,VLOOKUP(B94,DXman_УКВ!$B$6:$C$130,2,FALSE))</f>
        <v>0</v>
      </c>
      <c r="F94" s="61">
        <f>IF(ISERROR(VLOOKUP(B94,Contestman!$B$5:$C$129,2,FALSE)),0,VLOOKUP(B94,Contestman!$B$5:$C$129,2,FALSE))</f>
        <v>0</v>
      </c>
      <c r="G94" s="61">
        <f>IF(ISERROR(VLOOKUP(B94,Contestman!$H$5:$I$129,2,FALSE)),0,VLOOKUP(B94,Contestman!$H$5:$I$129,2,FALSE))</f>
        <v>0</v>
      </c>
      <c r="H94" s="62">
        <f>IF(ISERROR(VLOOKUP(B94,RDA!$B$5:$C$129,2,FALSE)),0,VLOOKUP(B94,RDA!$B$5:$C$129,2,FALSE))</f>
        <v>1</v>
      </c>
      <c r="I94" s="62">
        <f>IF(ISERROR(VLOOKUP(B94,RDA!$G$5:$H$129,2,FALSE)),0,VLOOKUP(B94,RDA!$G$5:$H$129,2,FALSE))</f>
        <v>16</v>
      </c>
      <c r="J94" s="61">
        <f>IF(ISERROR(VLOOKUP(B94,IOTA!$B$5:$C$129,2,FALSE)),0,VLOOKUP(B94,IOTA!$B$5:$C$129,2,FALSE))</f>
        <v>-6.30412316319455E-16</v>
      </c>
      <c r="K94" s="62">
        <f>IF(ISERROR(VLOOKUP(B94,AWARDS!$B$6:$C$130,2,FALSE)),0,VLOOKUP(B94,AWARDS!$B$6:$C$130,2,FALSE))</f>
        <v>0</v>
      </c>
      <c r="L94" s="61">
        <f>IF(ISERROR(VLOOKUP(B94,Конструктор!$B$6:$C$130,2,FALSE)),0,VLOOKUP(B94,Конструктор!$B$6:$C$130,2,FALSE))</f>
        <v>0</v>
      </c>
    </row>
    <row r="95" spans="1:12" ht="15">
      <c r="A95" s="14">
        <v>91</v>
      </c>
      <c r="B95" s="5" t="s">
        <v>92</v>
      </c>
      <c r="C95" s="60">
        <f>D95+E95+F95+G95+H95+I95+J95+K95+L95</f>
        <v>17</v>
      </c>
      <c r="D95" s="61">
        <f>IF(ISERROR(VLOOKUP(B95,DXman_КВ!$B$6:$C$130,2,FALSE)),0,VLOOKUP(B95,DXman_КВ!$B$6:$C$130,2,FALSE))</f>
        <v>-1.7507869245664465E-15</v>
      </c>
      <c r="E95" s="62">
        <f>IF(ISERROR(VLOOKUP(B95,DXman_УКВ!$B$6:$C$130,2,FALSE)),0,VLOOKUP(B95,DXman_УКВ!$B$6:$C$130,2,FALSE))</f>
        <v>0</v>
      </c>
      <c r="F95" s="61">
        <f>IF(ISERROR(VLOOKUP(B95,Contestman!$B$5:$C$129,2,FALSE)),0,VLOOKUP(B95,Contestman!$B$5:$C$129,2,FALSE))</f>
        <v>0</v>
      </c>
      <c r="G95" s="61">
        <f>IF(ISERROR(VLOOKUP(B95,Contestman!$H$5:$I$129,2,FALSE)),0,VLOOKUP(B95,Contestman!$H$5:$I$129,2,FALSE))</f>
        <v>0</v>
      </c>
      <c r="H95" s="62">
        <f>IF(ISERROR(VLOOKUP(B95,RDA!$B$5:$C$129,2,FALSE)),0,VLOOKUP(B95,RDA!$B$5:$C$129,2,FALSE))</f>
        <v>1</v>
      </c>
      <c r="I95" s="62">
        <f>IF(ISERROR(VLOOKUP(B95,RDA!$G$5:$H$129,2,FALSE)),0,VLOOKUP(B95,RDA!$G$5:$H$129,2,FALSE))</f>
        <v>16</v>
      </c>
      <c r="J95" s="61">
        <f>IF(ISERROR(VLOOKUP(B95,IOTA!$B$5:$C$129,2,FALSE)),0,VLOOKUP(B95,IOTA!$B$5:$C$129,2,FALSE))</f>
        <v>-6.30412316319455E-16</v>
      </c>
      <c r="K95" s="62">
        <f>IF(ISERROR(VLOOKUP(B95,AWARDS!$B$6:$C$130,2,FALSE)),0,VLOOKUP(B95,AWARDS!$B$6:$C$130,2,FALSE))</f>
        <v>0</v>
      </c>
      <c r="L95" s="61">
        <f>IF(ISERROR(VLOOKUP(B95,Конструктор!$B$6:$C$130,2,FALSE)),0,VLOOKUP(B95,Конструктор!$B$6:$C$130,2,FALSE))</f>
        <v>0</v>
      </c>
    </row>
    <row r="96" spans="1:12" ht="15">
      <c r="A96" s="14">
        <v>92</v>
      </c>
      <c r="B96" s="5" t="s">
        <v>163</v>
      </c>
      <c r="C96" s="60">
        <f>D96+E96+F96+G96+H96+I96+J96+K96+L96</f>
        <v>17</v>
      </c>
      <c r="D96" s="61">
        <f>IF(ISERROR(VLOOKUP(B96,DXman_КВ!$B$6:$C$130,2,FALSE)),0,VLOOKUP(B96,DXman_КВ!$B$6:$C$130,2,FALSE))</f>
        <v>-1.7507869245664465E-15</v>
      </c>
      <c r="E96" s="62">
        <f>IF(ISERROR(VLOOKUP(B96,DXman_УКВ!$B$6:$C$130,2,FALSE)),0,VLOOKUP(B96,DXman_УКВ!$B$6:$C$130,2,FALSE))</f>
        <v>0</v>
      </c>
      <c r="F96" s="61">
        <f>IF(ISERROR(VLOOKUP(B96,Contestman!$B$5:$C$129,2,FALSE)),0,VLOOKUP(B96,Contestman!$B$5:$C$129,2,FALSE))</f>
        <v>0</v>
      </c>
      <c r="G96" s="61">
        <f>IF(ISERROR(VLOOKUP(B96,Contestman!$H$5:$I$129,2,FALSE)),0,VLOOKUP(B96,Contestman!$H$5:$I$129,2,FALSE))</f>
        <v>0</v>
      </c>
      <c r="H96" s="62">
        <f>IF(ISERROR(VLOOKUP(B96,RDA!$B$5:$C$129,2,FALSE)),0,VLOOKUP(B96,RDA!$B$5:$C$129,2,FALSE))</f>
        <v>1</v>
      </c>
      <c r="I96" s="62">
        <f>IF(ISERROR(VLOOKUP(B96,RDA!$G$5:$H$129,2,FALSE)),0,VLOOKUP(B96,RDA!$G$5:$H$129,2,FALSE))</f>
        <v>16</v>
      </c>
      <c r="J96" s="61">
        <f>IF(ISERROR(VLOOKUP(B96,IOTA!$B$5:$C$129,2,FALSE)),0,VLOOKUP(B96,IOTA!$B$5:$C$129,2,FALSE))</f>
        <v>-6.30412316319455E-16</v>
      </c>
      <c r="K96" s="62">
        <f>IF(ISERROR(VLOOKUP(B96,AWARDS!$B$6:$C$130,2,FALSE)),0,VLOOKUP(B96,AWARDS!$B$6:$C$130,2,FALSE))</f>
        <v>0</v>
      </c>
      <c r="L96" s="61">
        <f>IF(ISERROR(VLOOKUP(B96,Конструктор!$B$6:$C$130,2,FALSE)),0,VLOOKUP(B96,Конструктор!$B$6:$C$130,2,FALSE))</f>
        <v>0</v>
      </c>
    </row>
    <row r="97" spans="1:12" ht="15">
      <c r="A97" s="14">
        <v>93</v>
      </c>
      <c r="B97" s="5" t="s">
        <v>98</v>
      </c>
      <c r="C97" s="60">
        <f>D97+E97+F97+G97+H97+I97+J97+K97+L97</f>
        <v>17</v>
      </c>
      <c r="D97" s="61">
        <f>IF(ISERROR(VLOOKUP(B97,DXman_КВ!$B$6:$C$130,2,FALSE)),0,VLOOKUP(B97,DXman_КВ!$B$6:$C$130,2,FALSE))</f>
        <v>-1.7507869245664465E-15</v>
      </c>
      <c r="E97" s="62">
        <f>IF(ISERROR(VLOOKUP(B97,DXman_УКВ!$B$6:$C$130,2,FALSE)),0,VLOOKUP(B97,DXman_УКВ!$B$6:$C$130,2,FALSE))</f>
        <v>0</v>
      </c>
      <c r="F97" s="61">
        <f>IF(ISERROR(VLOOKUP(B97,Contestman!$B$5:$C$129,2,FALSE)),0,VLOOKUP(B97,Contestman!$B$5:$C$129,2,FALSE))</f>
        <v>0</v>
      </c>
      <c r="G97" s="61">
        <f>IF(ISERROR(VLOOKUP(B97,Contestman!$H$5:$I$129,2,FALSE)),0,VLOOKUP(B97,Contestman!$H$5:$I$129,2,FALSE))</f>
        <v>0</v>
      </c>
      <c r="H97" s="62">
        <f>IF(ISERROR(VLOOKUP(B97,RDA!$B$5:$C$129,2,FALSE)),0,VLOOKUP(B97,RDA!$B$5:$C$129,2,FALSE))</f>
        <v>1</v>
      </c>
      <c r="I97" s="62">
        <f>IF(ISERROR(VLOOKUP(B97,RDA!$G$5:$H$129,2,FALSE)),0,VLOOKUP(B97,RDA!$G$5:$H$129,2,FALSE))</f>
        <v>16</v>
      </c>
      <c r="J97" s="61">
        <f>IF(ISERROR(VLOOKUP(B97,IOTA!$B$5:$C$129,2,FALSE)),0,VLOOKUP(B97,IOTA!$B$5:$C$129,2,FALSE))</f>
        <v>-6.30412316319455E-16</v>
      </c>
      <c r="K97" s="62">
        <f>IF(ISERROR(VLOOKUP(B97,AWARDS!$B$6:$C$130,2,FALSE)),0,VLOOKUP(B97,AWARDS!$B$6:$C$130,2,FALSE))</f>
        <v>0</v>
      </c>
      <c r="L97" s="61">
        <f>IF(ISERROR(VLOOKUP(B97,Конструктор!$B$6:$C$130,2,FALSE)),0,VLOOKUP(B97,Конструктор!$B$6:$C$130,2,FALSE))</f>
        <v>0</v>
      </c>
    </row>
    <row r="98" spans="1:12" ht="15">
      <c r="A98" s="14">
        <v>94</v>
      </c>
      <c r="B98" s="5" t="s">
        <v>28</v>
      </c>
      <c r="C98" s="60">
        <f>D98+E98+F98+G98+H98+I98+J98+K98+L98</f>
        <v>17</v>
      </c>
      <c r="D98" s="61">
        <f>IF(ISERROR(VLOOKUP(B98,DXman_КВ!$B$6:$C$130,2,FALSE)),0,VLOOKUP(B98,DXman_КВ!$B$6:$C$130,2,FALSE))</f>
        <v>-1.7507869245664465E-15</v>
      </c>
      <c r="E98" s="62">
        <f>IF(ISERROR(VLOOKUP(B98,DXman_УКВ!$B$6:$C$130,2,FALSE)),0,VLOOKUP(B98,DXman_УКВ!$B$6:$C$130,2,FALSE))</f>
        <v>0</v>
      </c>
      <c r="F98" s="61">
        <f>IF(ISERROR(VLOOKUP(B98,Contestman!$B$5:$C$129,2,FALSE)),0,VLOOKUP(B98,Contestman!$B$5:$C$129,2,FALSE))</f>
        <v>0</v>
      </c>
      <c r="G98" s="61">
        <f>IF(ISERROR(VLOOKUP(B98,Contestman!$H$5:$I$129,2,FALSE)),0,VLOOKUP(B98,Contestman!$H$5:$I$129,2,FALSE))</f>
        <v>0</v>
      </c>
      <c r="H98" s="62">
        <f>IF(ISERROR(VLOOKUP(B98,RDA!$B$5:$C$129,2,FALSE)),0,VLOOKUP(B98,RDA!$B$5:$C$129,2,FALSE))</f>
        <v>1</v>
      </c>
      <c r="I98" s="62">
        <f>IF(ISERROR(VLOOKUP(B98,RDA!$G$5:$H$129,2,FALSE)),0,VLOOKUP(B98,RDA!$G$5:$H$129,2,FALSE))</f>
        <v>16</v>
      </c>
      <c r="J98" s="61">
        <f>IF(ISERROR(VLOOKUP(B98,IOTA!$B$5:$C$129,2,FALSE)),0,VLOOKUP(B98,IOTA!$B$5:$C$129,2,FALSE))</f>
        <v>-6.30412316319455E-16</v>
      </c>
      <c r="K98" s="62">
        <f>IF(ISERROR(VLOOKUP(B98,AWARDS!$B$6:$C$130,2,FALSE)),0,VLOOKUP(B98,AWARDS!$B$6:$C$130,2,FALSE))</f>
        <v>0</v>
      </c>
      <c r="L98" s="61">
        <f>IF(ISERROR(VLOOKUP(B98,Конструктор!$B$6:$C$130,2,FALSE)),0,VLOOKUP(B98,Конструктор!$B$6:$C$130,2,FALSE))</f>
        <v>0</v>
      </c>
    </row>
    <row r="99" spans="1:12" ht="15">
      <c r="A99" s="14">
        <v>95</v>
      </c>
      <c r="B99" s="5" t="s">
        <v>112</v>
      </c>
      <c r="C99" s="60">
        <f>D99+E99+F99+G99+H99+I99+J99+K99+L99</f>
        <v>17</v>
      </c>
      <c r="D99" s="61">
        <f>IF(ISERROR(VLOOKUP(B99,DXman_КВ!$B$6:$C$130,2,FALSE)),0,VLOOKUP(B99,DXman_КВ!$B$6:$C$130,2,FALSE))</f>
        <v>-1.7507869245664465E-15</v>
      </c>
      <c r="E99" s="62">
        <f>IF(ISERROR(VLOOKUP(B99,DXman_УКВ!$B$6:$C$130,2,FALSE)),0,VLOOKUP(B99,DXman_УКВ!$B$6:$C$130,2,FALSE))</f>
        <v>0</v>
      </c>
      <c r="F99" s="61">
        <f>IF(ISERROR(VLOOKUP(B99,Contestman!$B$5:$C$129,2,FALSE)),0,VLOOKUP(B99,Contestman!$B$5:$C$129,2,FALSE))</f>
        <v>0</v>
      </c>
      <c r="G99" s="61">
        <f>IF(ISERROR(VLOOKUP(B99,Contestman!$H$5:$I$129,2,FALSE)),0,VLOOKUP(B99,Contestman!$H$5:$I$129,2,FALSE))</f>
        <v>0</v>
      </c>
      <c r="H99" s="62">
        <f>IF(ISERROR(VLOOKUP(B99,RDA!$B$5:$C$129,2,FALSE)),0,VLOOKUP(B99,RDA!$B$5:$C$129,2,FALSE))</f>
        <v>1</v>
      </c>
      <c r="I99" s="62">
        <f>IF(ISERROR(VLOOKUP(B99,RDA!$G$5:$H$129,2,FALSE)),0,VLOOKUP(B99,RDA!$G$5:$H$129,2,FALSE))</f>
        <v>16</v>
      </c>
      <c r="J99" s="61">
        <f>IF(ISERROR(VLOOKUP(B99,IOTA!$B$5:$C$129,2,FALSE)),0,VLOOKUP(B99,IOTA!$B$5:$C$129,2,FALSE))</f>
        <v>-6.30412316319455E-16</v>
      </c>
      <c r="K99" s="62">
        <f>IF(ISERROR(VLOOKUP(B99,AWARDS!$B$6:$C$130,2,FALSE)),0,VLOOKUP(B99,AWARDS!$B$6:$C$130,2,FALSE))</f>
        <v>0</v>
      </c>
      <c r="L99" s="61">
        <f>IF(ISERROR(VLOOKUP(B99,Конструктор!$B$6:$C$130,2,FALSE)),0,VLOOKUP(B99,Конструктор!$B$6:$C$130,2,FALSE))</f>
        <v>0</v>
      </c>
    </row>
    <row r="100" spans="1:12" ht="15">
      <c r="A100" s="14">
        <v>96</v>
      </c>
      <c r="B100" s="5" t="s">
        <v>105</v>
      </c>
      <c r="C100" s="60">
        <f>D100+E100+F100+G100+H100+I100+J100+K100+L100</f>
        <v>17</v>
      </c>
      <c r="D100" s="61">
        <f>IF(ISERROR(VLOOKUP(B100,DXman_КВ!$B$6:$C$130,2,FALSE)),0,VLOOKUP(B100,DXman_КВ!$B$6:$C$130,2,FALSE))</f>
        <v>-1.7507869245664465E-15</v>
      </c>
      <c r="E100" s="62">
        <f>IF(ISERROR(VLOOKUP(B100,DXman_УКВ!$B$6:$C$130,2,FALSE)),0,VLOOKUP(B100,DXman_УКВ!$B$6:$C$130,2,FALSE))</f>
        <v>0</v>
      </c>
      <c r="F100" s="61">
        <f>IF(ISERROR(VLOOKUP(B100,Contestman!$B$5:$C$129,2,FALSE)),0,VLOOKUP(B100,Contestman!$B$5:$C$129,2,FALSE))</f>
        <v>0</v>
      </c>
      <c r="G100" s="61">
        <f>IF(ISERROR(VLOOKUP(B100,Contestman!$H$5:$I$129,2,FALSE)),0,VLOOKUP(B100,Contestman!$H$5:$I$129,2,FALSE))</f>
        <v>0</v>
      </c>
      <c r="H100" s="62">
        <f>IF(ISERROR(VLOOKUP(B100,RDA!$B$5:$C$129,2,FALSE)),0,VLOOKUP(B100,RDA!$B$5:$C$129,2,FALSE))</f>
        <v>1</v>
      </c>
      <c r="I100" s="62">
        <f>IF(ISERROR(VLOOKUP(B100,RDA!$G$5:$H$129,2,FALSE)),0,VLOOKUP(B100,RDA!$G$5:$H$129,2,FALSE))</f>
        <v>16</v>
      </c>
      <c r="J100" s="61">
        <f>IF(ISERROR(VLOOKUP(B100,IOTA!$B$5:$C$129,2,FALSE)),0,VLOOKUP(B100,IOTA!$B$5:$C$129,2,FALSE))</f>
        <v>-6.30412316319455E-16</v>
      </c>
      <c r="K100" s="62">
        <f>IF(ISERROR(VLOOKUP(B100,AWARDS!$B$6:$C$130,2,FALSE)),0,VLOOKUP(B100,AWARDS!$B$6:$C$130,2,FALSE))</f>
        <v>0</v>
      </c>
      <c r="L100" s="61">
        <f>IF(ISERROR(VLOOKUP(B100,Конструктор!$B$6:$C$130,2,FALSE)),0,VLOOKUP(B100,Конструктор!$B$6:$C$130,2,FALSE))</f>
        <v>0</v>
      </c>
    </row>
    <row r="101" spans="1:12" ht="15">
      <c r="A101" s="14">
        <v>97</v>
      </c>
      <c r="B101" s="5" t="s">
        <v>132</v>
      </c>
      <c r="C101" s="60">
        <f>D101+E101+F101+G101+H101+I101+J101+K101+L101</f>
        <v>17</v>
      </c>
      <c r="D101" s="61">
        <f>IF(ISERROR(VLOOKUP(B101,DXman_КВ!$B$6:$C$130,2,FALSE)),0,VLOOKUP(B101,DXman_КВ!$B$6:$C$130,2,FALSE))</f>
        <v>-1.7507869245664465E-15</v>
      </c>
      <c r="E101" s="62">
        <f>IF(ISERROR(VLOOKUP(B101,DXman_УКВ!$B$6:$C$130,2,FALSE)),0,VLOOKUP(B101,DXman_УКВ!$B$6:$C$130,2,FALSE))</f>
        <v>0</v>
      </c>
      <c r="F101" s="61">
        <f>IF(ISERROR(VLOOKUP(B101,Contestman!$B$5:$C$129,2,FALSE)),0,VLOOKUP(B101,Contestman!$B$5:$C$129,2,FALSE))</f>
        <v>0</v>
      </c>
      <c r="G101" s="61">
        <f>IF(ISERROR(VLOOKUP(B101,Contestman!$H$5:$I$129,2,FALSE)),0,VLOOKUP(B101,Contestman!$H$5:$I$129,2,FALSE))</f>
        <v>0</v>
      </c>
      <c r="H101" s="62">
        <f>IF(ISERROR(VLOOKUP(B101,RDA!$B$5:$C$129,2,FALSE)),0,VLOOKUP(B101,RDA!$B$5:$C$129,2,FALSE))</f>
        <v>1</v>
      </c>
      <c r="I101" s="62">
        <f>IF(ISERROR(VLOOKUP(B101,RDA!$G$5:$H$129,2,FALSE)),0,VLOOKUP(B101,RDA!$G$5:$H$129,2,FALSE))</f>
        <v>16</v>
      </c>
      <c r="J101" s="61">
        <f>IF(ISERROR(VLOOKUP(B101,IOTA!$B$5:$C$129,2,FALSE)),0,VLOOKUP(B101,IOTA!$B$5:$C$129,2,FALSE))</f>
        <v>-6.30412316319455E-16</v>
      </c>
      <c r="K101" s="62">
        <f>IF(ISERROR(VLOOKUP(B101,AWARDS!$B$6:$C$130,2,FALSE)),0,VLOOKUP(B101,AWARDS!$B$6:$C$130,2,FALSE))</f>
        <v>0</v>
      </c>
      <c r="L101" s="61">
        <f>IF(ISERROR(VLOOKUP(B101,Конструктор!$B$6:$C$130,2,FALSE)),0,VLOOKUP(B101,Конструктор!$B$6:$C$130,2,FALSE))</f>
        <v>0</v>
      </c>
    </row>
    <row r="102" spans="1:12" ht="15">
      <c r="A102" s="14">
        <v>98</v>
      </c>
      <c r="B102" s="5" t="s">
        <v>155</v>
      </c>
      <c r="C102" s="60">
        <f>D102+E102+F102+G102+H102+I102+J102+K102+L102</f>
        <v>17</v>
      </c>
      <c r="D102" s="61">
        <f>IF(ISERROR(VLOOKUP(B102,DXman_КВ!$B$6:$C$130,2,FALSE)),0,VLOOKUP(B102,DXman_КВ!$B$6:$C$130,2,FALSE))</f>
        <v>-1.7507869245664465E-15</v>
      </c>
      <c r="E102" s="62">
        <f>IF(ISERROR(VLOOKUP(B102,DXman_УКВ!$B$6:$C$130,2,FALSE)),0,VLOOKUP(B102,DXman_УКВ!$B$6:$C$130,2,FALSE))</f>
        <v>0</v>
      </c>
      <c r="F102" s="61">
        <f>IF(ISERROR(VLOOKUP(B102,Contestman!$B$5:$C$129,2,FALSE)),0,VLOOKUP(B102,Contestman!$B$5:$C$129,2,FALSE))</f>
        <v>0</v>
      </c>
      <c r="G102" s="61">
        <f>IF(ISERROR(VLOOKUP(B102,Contestman!$H$5:$I$129,2,FALSE)),0,VLOOKUP(B102,Contestman!$H$5:$I$129,2,FALSE))</f>
        <v>0</v>
      </c>
      <c r="H102" s="62">
        <f>IF(ISERROR(VLOOKUP(B102,RDA!$B$5:$C$129,2,FALSE)),0,VLOOKUP(B102,RDA!$B$5:$C$129,2,FALSE))</f>
        <v>1</v>
      </c>
      <c r="I102" s="62">
        <f>IF(ISERROR(VLOOKUP(B102,RDA!$G$5:$H$129,2,FALSE)),0,VLOOKUP(B102,RDA!$G$5:$H$129,2,FALSE))</f>
        <v>16</v>
      </c>
      <c r="J102" s="61">
        <f>IF(ISERROR(VLOOKUP(B102,IOTA!$B$5:$C$129,2,FALSE)),0,VLOOKUP(B102,IOTA!$B$5:$C$129,2,FALSE))</f>
        <v>-6.30412316319455E-16</v>
      </c>
      <c r="K102" s="62">
        <f>IF(ISERROR(VLOOKUP(B102,AWARDS!$B$6:$C$130,2,FALSE)),0,VLOOKUP(B102,AWARDS!$B$6:$C$130,2,FALSE))</f>
        <v>0</v>
      </c>
      <c r="L102" s="61">
        <f>IF(ISERROR(VLOOKUP(B102,Конструктор!$B$6:$C$130,2,FALSE)),0,VLOOKUP(B102,Конструктор!$B$6:$C$130,2,FALSE))</f>
        <v>0</v>
      </c>
    </row>
    <row r="103" spans="1:12" ht="15">
      <c r="A103" s="14">
        <v>99</v>
      </c>
      <c r="B103" s="5" t="s">
        <v>129</v>
      </c>
      <c r="C103" s="60">
        <f>D103+E103+F103+G103+H103+I103+J103+K103+L103</f>
        <v>17</v>
      </c>
      <c r="D103" s="61">
        <f>IF(ISERROR(VLOOKUP(B103,DXman_КВ!$B$6:$C$130,2,FALSE)),0,VLOOKUP(B103,DXman_КВ!$B$6:$C$130,2,FALSE))</f>
        <v>-1.7507869245664465E-15</v>
      </c>
      <c r="E103" s="62">
        <f>IF(ISERROR(VLOOKUP(B103,DXman_УКВ!$B$6:$C$130,2,FALSE)),0,VLOOKUP(B103,DXman_УКВ!$B$6:$C$130,2,FALSE))</f>
        <v>0</v>
      </c>
      <c r="F103" s="61">
        <f>IF(ISERROR(VLOOKUP(B103,Contestman!$B$5:$C$129,2,FALSE)),0,VLOOKUP(B103,Contestman!$B$5:$C$129,2,FALSE))</f>
        <v>0</v>
      </c>
      <c r="G103" s="61">
        <f>IF(ISERROR(VLOOKUP(B103,Contestman!$H$5:$I$129,2,FALSE)),0,VLOOKUP(B103,Contestman!$H$5:$I$129,2,FALSE))</f>
        <v>0</v>
      </c>
      <c r="H103" s="62">
        <f>IF(ISERROR(VLOOKUP(B103,RDA!$B$5:$C$129,2,FALSE)),0,VLOOKUP(B103,RDA!$B$5:$C$129,2,FALSE))</f>
        <v>1</v>
      </c>
      <c r="I103" s="62">
        <f>IF(ISERROR(VLOOKUP(B103,RDA!$G$5:$H$129,2,FALSE)),0,VLOOKUP(B103,RDA!$G$5:$H$129,2,FALSE))</f>
        <v>16</v>
      </c>
      <c r="J103" s="61">
        <f>IF(ISERROR(VLOOKUP(B103,IOTA!$B$5:$C$129,2,FALSE)),0,VLOOKUP(B103,IOTA!$B$5:$C$129,2,FALSE))</f>
        <v>-6.30412316319455E-16</v>
      </c>
      <c r="K103" s="62">
        <f>IF(ISERROR(VLOOKUP(B103,AWARDS!$B$6:$C$130,2,FALSE)),0,VLOOKUP(B103,AWARDS!$B$6:$C$130,2,FALSE))</f>
        <v>0</v>
      </c>
      <c r="L103" s="61">
        <f>IF(ISERROR(VLOOKUP(B103,Конструктор!$B$6:$C$130,2,FALSE)),0,VLOOKUP(B103,Конструктор!$B$6:$C$130,2,FALSE))</f>
        <v>0</v>
      </c>
    </row>
    <row r="104" spans="1:12" ht="15">
      <c r="A104" s="14">
        <v>100</v>
      </c>
      <c r="B104" s="5" t="s">
        <v>142</v>
      </c>
      <c r="C104" s="60">
        <f>D104+E104+F104+G104+H104+I104+J104+K104+L104</f>
        <v>17</v>
      </c>
      <c r="D104" s="61">
        <f>IF(ISERROR(VLOOKUP(B104,DXman_КВ!$B$6:$C$130,2,FALSE)),0,VLOOKUP(B104,DXman_КВ!$B$6:$C$130,2,FALSE))</f>
        <v>-1.7507869245664465E-15</v>
      </c>
      <c r="E104" s="62">
        <f>IF(ISERROR(VLOOKUP(B104,DXman_УКВ!$B$6:$C$130,2,FALSE)),0,VLOOKUP(B104,DXman_УКВ!$B$6:$C$130,2,FALSE))</f>
        <v>0</v>
      </c>
      <c r="F104" s="61">
        <f>IF(ISERROR(VLOOKUP(B104,Contestman!$B$5:$C$129,2,FALSE)),0,VLOOKUP(B104,Contestman!$B$5:$C$129,2,FALSE))</f>
        <v>0</v>
      </c>
      <c r="G104" s="61">
        <f>IF(ISERROR(VLOOKUP(B104,Contestman!$H$5:$I$129,2,FALSE)),0,VLOOKUP(B104,Contestman!$H$5:$I$129,2,FALSE))</f>
        <v>0</v>
      </c>
      <c r="H104" s="62">
        <f>IF(ISERROR(VLOOKUP(B104,RDA!$B$5:$C$129,2,FALSE)),0,VLOOKUP(B104,RDA!$B$5:$C$129,2,FALSE))</f>
        <v>1</v>
      </c>
      <c r="I104" s="62">
        <f>IF(ISERROR(VLOOKUP(B104,RDA!$G$5:$H$129,2,FALSE)),0,VLOOKUP(B104,RDA!$G$5:$H$129,2,FALSE))</f>
        <v>16</v>
      </c>
      <c r="J104" s="61">
        <f>IF(ISERROR(VLOOKUP(B104,IOTA!$B$5:$C$129,2,FALSE)),0,VLOOKUP(B104,IOTA!$B$5:$C$129,2,FALSE))</f>
        <v>-6.30412316319455E-16</v>
      </c>
      <c r="K104" s="62">
        <f>IF(ISERROR(VLOOKUP(B104,AWARDS!$B$6:$C$130,2,FALSE)),0,VLOOKUP(B104,AWARDS!$B$6:$C$130,2,FALSE))</f>
        <v>0</v>
      </c>
      <c r="L104" s="61">
        <f>IF(ISERROR(VLOOKUP(B104,Конструктор!$B$6:$C$130,2,FALSE)),0,VLOOKUP(B104,Конструктор!$B$6:$C$130,2,FALSE))</f>
        <v>0</v>
      </c>
    </row>
    <row r="105" spans="1:12" ht="15">
      <c r="A105" s="14">
        <v>101</v>
      </c>
      <c r="B105" s="5" t="s">
        <v>136</v>
      </c>
      <c r="C105" s="60">
        <f>D105+E105+F105+G105+H105+I105+J105+K105+L105</f>
        <v>17</v>
      </c>
      <c r="D105" s="61">
        <f>IF(ISERROR(VLOOKUP(B105,DXman_КВ!$B$6:$C$130,2,FALSE)),0,VLOOKUP(B105,DXman_КВ!$B$6:$C$130,2,FALSE))</f>
        <v>-1.7507869245664465E-15</v>
      </c>
      <c r="E105" s="62">
        <f>IF(ISERROR(VLOOKUP(B105,DXman_УКВ!$B$6:$C$130,2,FALSE)),0,VLOOKUP(B105,DXman_УКВ!$B$6:$C$130,2,FALSE))</f>
        <v>0</v>
      </c>
      <c r="F105" s="61">
        <f>IF(ISERROR(VLOOKUP(B105,Contestman!$B$5:$C$129,2,FALSE)),0,VLOOKUP(B105,Contestman!$B$5:$C$129,2,FALSE))</f>
        <v>0</v>
      </c>
      <c r="G105" s="61">
        <f>IF(ISERROR(VLOOKUP(B105,Contestman!$H$5:$I$129,2,FALSE)),0,VLOOKUP(B105,Contestman!$H$5:$I$129,2,FALSE))</f>
        <v>0</v>
      </c>
      <c r="H105" s="62">
        <f>IF(ISERROR(VLOOKUP(B105,RDA!$B$5:$C$129,2,FALSE)),0,VLOOKUP(B105,RDA!$B$5:$C$129,2,FALSE))</f>
        <v>1</v>
      </c>
      <c r="I105" s="62">
        <f>IF(ISERROR(VLOOKUP(B105,RDA!$G$5:$H$129,2,FALSE)),0,VLOOKUP(B105,RDA!$G$5:$H$129,2,FALSE))</f>
        <v>16</v>
      </c>
      <c r="J105" s="61">
        <f>IF(ISERROR(VLOOKUP(B105,IOTA!$B$5:$C$129,2,FALSE)),0,VLOOKUP(B105,IOTA!$B$5:$C$129,2,FALSE))</f>
        <v>-6.30412316319455E-16</v>
      </c>
      <c r="K105" s="62">
        <f>IF(ISERROR(VLOOKUP(B105,AWARDS!$B$6:$C$130,2,FALSE)),0,VLOOKUP(B105,AWARDS!$B$6:$C$130,2,FALSE))</f>
        <v>0</v>
      </c>
      <c r="L105" s="61">
        <f>IF(ISERROR(VLOOKUP(B105,Конструктор!$B$6:$C$130,2,FALSE)),0,VLOOKUP(B105,Конструктор!$B$6:$C$130,2,FALSE))</f>
        <v>0</v>
      </c>
    </row>
    <row r="106" spans="1:12" ht="15">
      <c r="A106" s="14">
        <v>102</v>
      </c>
      <c r="B106" s="5" t="s">
        <v>150</v>
      </c>
      <c r="C106" s="60">
        <f>D106+E106+F106+G106+H106+I106+J106+K106+L106</f>
        <v>17</v>
      </c>
      <c r="D106" s="61">
        <f>IF(ISERROR(VLOOKUP(B106,DXman_КВ!$B$6:$C$130,2,FALSE)),0,VLOOKUP(B106,DXman_КВ!$B$6:$C$130,2,FALSE))</f>
        <v>-1.7507869245664465E-15</v>
      </c>
      <c r="E106" s="62">
        <f>IF(ISERROR(VLOOKUP(B106,DXman_УКВ!$B$6:$C$130,2,FALSE)),0,VLOOKUP(B106,DXman_УКВ!$B$6:$C$130,2,FALSE))</f>
        <v>0</v>
      </c>
      <c r="F106" s="61">
        <f>IF(ISERROR(VLOOKUP(B106,Contestman!$B$5:$C$129,2,FALSE)),0,VLOOKUP(B106,Contestman!$B$5:$C$129,2,FALSE))</f>
        <v>0</v>
      </c>
      <c r="G106" s="61">
        <f>IF(ISERROR(VLOOKUP(B106,Contestman!$H$5:$I$129,2,FALSE)),0,VLOOKUP(B106,Contestman!$H$5:$I$129,2,FALSE))</f>
        <v>0</v>
      </c>
      <c r="H106" s="62">
        <f>IF(ISERROR(VLOOKUP(B106,RDA!$B$5:$C$129,2,FALSE)),0,VLOOKUP(B106,RDA!$B$5:$C$129,2,FALSE))</f>
        <v>1</v>
      </c>
      <c r="I106" s="62">
        <f>IF(ISERROR(VLOOKUP(B106,RDA!$G$5:$H$129,2,FALSE)),0,VLOOKUP(B106,RDA!$G$5:$H$129,2,FALSE))</f>
        <v>16</v>
      </c>
      <c r="J106" s="61">
        <f>IF(ISERROR(VLOOKUP(B106,IOTA!$B$5:$C$129,2,FALSE)),0,VLOOKUP(B106,IOTA!$B$5:$C$129,2,FALSE))</f>
        <v>-6.30412316319455E-16</v>
      </c>
      <c r="K106" s="62">
        <f>IF(ISERROR(VLOOKUP(B106,AWARDS!$B$6:$C$130,2,FALSE)),0,VLOOKUP(B106,AWARDS!$B$6:$C$130,2,FALSE))</f>
        <v>0</v>
      </c>
      <c r="L106" s="61">
        <f>IF(ISERROR(VLOOKUP(B106,Конструктор!$B$6:$C$130,2,FALSE)),0,VLOOKUP(B106,Конструктор!$B$6:$C$130,2,FALSE))</f>
        <v>0</v>
      </c>
    </row>
    <row r="107" spans="1:12" ht="15">
      <c r="A107" s="14">
        <v>103</v>
      </c>
      <c r="B107" s="5" t="s">
        <v>145</v>
      </c>
      <c r="C107" s="60">
        <f>D107+E107+F107+G107+H107+I107+J107+K107+L107</f>
        <v>17</v>
      </c>
      <c r="D107" s="61">
        <f>IF(ISERROR(VLOOKUP(B107,DXman_КВ!$B$6:$C$130,2,FALSE)),0,VLOOKUP(B107,DXman_КВ!$B$6:$C$130,2,FALSE))</f>
        <v>-1.7507869245664465E-15</v>
      </c>
      <c r="E107" s="62">
        <f>IF(ISERROR(VLOOKUP(B107,DXman_УКВ!$B$6:$C$130,2,FALSE)),0,VLOOKUP(B107,DXman_УКВ!$B$6:$C$130,2,FALSE))</f>
        <v>0</v>
      </c>
      <c r="F107" s="61">
        <f>IF(ISERROR(VLOOKUP(B107,Contestman!$B$5:$C$129,2,FALSE)),0,VLOOKUP(B107,Contestman!$B$5:$C$129,2,FALSE))</f>
        <v>0</v>
      </c>
      <c r="G107" s="61">
        <f>IF(ISERROR(VLOOKUP(B107,Contestman!$H$5:$I$129,2,FALSE)),0,VLOOKUP(B107,Contestman!$H$5:$I$129,2,FALSE))</f>
        <v>0</v>
      </c>
      <c r="H107" s="62">
        <f>IF(ISERROR(VLOOKUP(B107,RDA!$B$5:$C$129,2,FALSE)),0,VLOOKUP(B107,RDA!$B$5:$C$129,2,FALSE))</f>
        <v>1</v>
      </c>
      <c r="I107" s="62">
        <f>IF(ISERROR(VLOOKUP(B107,RDA!$G$5:$H$129,2,FALSE)),0,VLOOKUP(B107,RDA!$G$5:$H$129,2,FALSE))</f>
        <v>16</v>
      </c>
      <c r="J107" s="61">
        <f>IF(ISERROR(VLOOKUP(B107,IOTA!$B$5:$C$129,2,FALSE)),0,VLOOKUP(B107,IOTA!$B$5:$C$129,2,FALSE))</f>
        <v>-6.30412316319455E-16</v>
      </c>
      <c r="K107" s="62">
        <f>IF(ISERROR(VLOOKUP(B107,AWARDS!$B$6:$C$130,2,FALSE)),0,VLOOKUP(B107,AWARDS!$B$6:$C$130,2,FALSE))</f>
        <v>0</v>
      </c>
      <c r="L107" s="61">
        <f>IF(ISERROR(VLOOKUP(B107,Конструктор!$B$6:$C$130,2,FALSE)),0,VLOOKUP(B107,Конструктор!$B$6:$C$130,2,FALSE))</f>
        <v>0</v>
      </c>
    </row>
    <row r="108" spans="1:12" ht="15">
      <c r="A108" s="14">
        <v>104</v>
      </c>
      <c r="B108" s="5" t="s">
        <v>148</v>
      </c>
      <c r="C108" s="60">
        <f>D108+E108+F108+G108+H108+I108+J108+K108+L108</f>
        <v>17</v>
      </c>
      <c r="D108" s="61">
        <f>IF(ISERROR(VLOOKUP(B108,DXman_КВ!$B$6:$C$130,2,FALSE)),0,VLOOKUP(B108,DXman_КВ!$B$6:$C$130,2,FALSE))</f>
        <v>-1.7507869245664465E-15</v>
      </c>
      <c r="E108" s="62">
        <f>IF(ISERROR(VLOOKUP(B108,DXman_УКВ!$B$6:$C$130,2,FALSE)),0,VLOOKUP(B108,DXman_УКВ!$B$6:$C$130,2,FALSE))</f>
        <v>0</v>
      </c>
      <c r="F108" s="61">
        <f>IF(ISERROR(VLOOKUP(B108,Contestman!$B$5:$C$129,2,FALSE)),0,VLOOKUP(B108,Contestman!$B$5:$C$129,2,FALSE))</f>
        <v>0</v>
      </c>
      <c r="G108" s="61">
        <f>IF(ISERROR(VLOOKUP(B108,Contestman!$H$5:$I$129,2,FALSE)),0,VLOOKUP(B108,Contestman!$H$5:$I$129,2,FALSE))</f>
        <v>0</v>
      </c>
      <c r="H108" s="62">
        <f>IF(ISERROR(VLOOKUP(B108,RDA!$B$5:$C$129,2,FALSE)),0,VLOOKUP(B108,RDA!$B$5:$C$129,2,FALSE))</f>
        <v>1</v>
      </c>
      <c r="I108" s="62">
        <f>IF(ISERROR(VLOOKUP(B108,RDA!$G$5:$H$129,2,FALSE)),0,VLOOKUP(B108,RDA!$G$5:$H$129,2,FALSE))</f>
        <v>16</v>
      </c>
      <c r="J108" s="61">
        <f>IF(ISERROR(VLOOKUP(B108,IOTA!$B$5:$C$129,2,FALSE)),0,VLOOKUP(B108,IOTA!$B$5:$C$129,2,FALSE))</f>
        <v>-6.30412316319455E-16</v>
      </c>
      <c r="K108" s="62">
        <f>IF(ISERROR(VLOOKUP(B108,AWARDS!$B$6:$C$130,2,FALSE)),0,VLOOKUP(B108,AWARDS!$B$6:$C$130,2,FALSE))</f>
        <v>0</v>
      </c>
      <c r="L108" s="61">
        <f>IF(ISERROR(VLOOKUP(B108,Конструктор!$B$6:$C$130,2,FALSE)),0,VLOOKUP(B108,Конструктор!$B$6:$C$130,2,FALSE))</f>
        <v>0</v>
      </c>
    </row>
    <row r="109" spans="1:12" ht="15">
      <c r="A109" s="14">
        <v>105</v>
      </c>
      <c r="B109" s="5" t="s">
        <v>141</v>
      </c>
      <c r="C109" s="60">
        <f>D109+E109+F109+G109+H109+I109+J109+K109+L109</f>
        <v>17</v>
      </c>
      <c r="D109" s="61">
        <f>IF(ISERROR(VLOOKUP(B109,DXman_КВ!$B$6:$C$130,2,FALSE)),0,VLOOKUP(B109,DXman_КВ!$B$6:$C$130,2,FALSE))</f>
        <v>-1.7507869245664465E-15</v>
      </c>
      <c r="E109" s="62">
        <f>IF(ISERROR(VLOOKUP(B109,DXman_УКВ!$B$6:$C$130,2,FALSE)),0,VLOOKUP(B109,DXman_УКВ!$B$6:$C$130,2,FALSE))</f>
        <v>0</v>
      </c>
      <c r="F109" s="61">
        <f>IF(ISERROR(VLOOKUP(B109,Contestman!$B$5:$C$129,2,FALSE)),0,VLOOKUP(B109,Contestman!$B$5:$C$129,2,FALSE))</f>
        <v>0</v>
      </c>
      <c r="G109" s="61">
        <f>IF(ISERROR(VLOOKUP(B109,Contestman!$H$5:$I$129,2,FALSE)),0,VLOOKUP(B109,Contestman!$H$5:$I$129,2,FALSE))</f>
        <v>0</v>
      </c>
      <c r="H109" s="62">
        <f>IF(ISERROR(VLOOKUP(B109,RDA!$B$5:$C$129,2,FALSE)),0,VLOOKUP(B109,RDA!$B$5:$C$129,2,FALSE))</f>
        <v>1</v>
      </c>
      <c r="I109" s="62">
        <f>IF(ISERROR(VLOOKUP(B109,RDA!$G$5:$H$129,2,FALSE)),0,VLOOKUP(B109,RDA!$G$5:$H$129,2,FALSE))</f>
        <v>16</v>
      </c>
      <c r="J109" s="61">
        <f>IF(ISERROR(VLOOKUP(B109,IOTA!$B$5:$C$129,2,FALSE)),0,VLOOKUP(B109,IOTA!$B$5:$C$129,2,FALSE))</f>
        <v>-6.30412316319455E-16</v>
      </c>
      <c r="K109" s="62">
        <f>IF(ISERROR(VLOOKUP(B109,AWARDS!$B$6:$C$130,2,FALSE)),0,VLOOKUP(B109,AWARDS!$B$6:$C$130,2,FALSE))</f>
        <v>0</v>
      </c>
      <c r="L109" s="61">
        <f>IF(ISERROR(VLOOKUP(B109,Конструктор!$B$6:$C$130,2,FALSE)),0,VLOOKUP(B109,Конструктор!$B$6:$C$130,2,FALSE))</f>
        <v>0</v>
      </c>
    </row>
    <row r="110" spans="1:12" ht="15">
      <c r="A110" s="14">
        <v>106</v>
      </c>
      <c r="B110" s="5" t="s">
        <v>152</v>
      </c>
      <c r="C110" s="60">
        <f>D110+E110+F110+G110+H110+I110+J110+K110+L110</f>
        <v>17</v>
      </c>
      <c r="D110" s="61">
        <f>IF(ISERROR(VLOOKUP(B110,DXman_КВ!$B$6:$C$130,2,FALSE)),0,VLOOKUP(B110,DXman_КВ!$B$6:$C$130,2,FALSE))</f>
        <v>-1.7507869245664465E-15</v>
      </c>
      <c r="E110" s="62">
        <f>IF(ISERROR(VLOOKUP(B110,DXman_УКВ!$B$6:$C$130,2,FALSE)),0,VLOOKUP(B110,DXman_УКВ!$B$6:$C$130,2,FALSE))</f>
        <v>0</v>
      </c>
      <c r="F110" s="61">
        <f>IF(ISERROR(VLOOKUP(B110,Contestman!$B$5:$C$129,2,FALSE)),0,VLOOKUP(B110,Contestman!$B$5:$C$129,2,FALSE))</f>
        <v>0</v>
      </c>
      <c r="G110" s="61">
        <f>IF(ISERROR(VLOOKUP(B110,Contestman!$H$5:$I$129,2,FALSE)),0,VLOOKUP(B110,Contestman!$H$5:$I$129,2,FALSE))</f>
        <v>0</v>
      </c>
      <c r="H110" s="62">
        <f>IF(ISERROR(VLOOKUP(B110,RDA!$B$5:$C$129,2,FALSE)),0,VLOOKUP(B110,RDA!$B$5:$C$129,2,FALSE))</f>
        <v>1</v>
      </c>
      <c r="I110" s="62">
        <f>IF(ISERROR(VLOOKUP(B110,RDA!$G$5:$H$129,2,FALSE)),0,VLOOKUP(B110,RDA!$G$5:$H$129,2,FALSE))</f>
        <v>16</v>
      </c>
      <c r="J110" s="61">
        <f>IF(ISERROR(VLOOKUP(B110,IOTA!$B$5:$C$129,2,FALSE)),0,VLOOKUP(B110,IOTA!$B$5:$C$129,2,FALSE))</f>
        <v>-6.30412316319455E-16</v>
      </c>
      <c r="K110" s="62">
        <f>IF(ISERROR(VLOOKUP(B110,AWARDS!$B$6:$C$130,2,FALSE)),0,VLOOKUP(B110,AWARDS!$B$6:$C$130,2,FALSE))</f>
        <v>0</v>
      </c>
      <c r="L110" s="61">
        <f>IF(ISERROR(VLOOKUP(B110,Конструктор!$B$6:$C$130,2,FALSE)),0,VLOOKUP(B110,Конструктор!$B$6:$C$130,2,FALSE))</f>
        <v>0</v>
      </c>
    </row>
    <row r="111" spans="1:12" ht="15">
      <c r="A111" s="14">
        <v>107</v>
      </c>
      <c r="B111" s="5" t="s">
        <v>14</v>
      </c>
      <c r="C111" s="60">
        <f>D111+E111+F111+G111+H111+I111+J111+K111+L111</f>
        <v>17</v>
      </c>
      <c r="D111" s="61">
        <f>IF(ISERROR(VLOOKUP(B111,DXman_КВ!$B$6:$C$130,2,FALSE)),0,VLOOKUP(B111,DXman_КВ!$B$6:$C$130,2,FALSE))</f>
        <v>-1.7507869245664465E-15</v>
      </c>
      <c r="E111" s="62">
        <f>IF(ISERROR(VLOOKUP(B111,DXman_УКВ!$B$6:$C$130,2,FALSE)),0,VLOOKUP(B111,DXman_УКВ!$B$6:$C$130,2,FALSE))</f>
        <v>0</v>
      </c>
      <c r="F111" s="61">
        <f>IF(ISERROR(VLOOKUP(B111,Contestman!$B$5:$C$129,2,FALSE)),0,VLOOKUP(B111,Contestman!$B$5:$C$129,2,FALSE))</f>
        <v>0</v>
      </c>
      <c r="G111" s="61">
        <f>IF(ISERROR(VLOOKUP(B111,Contestman!$H$5:$I$129,2,FALSE)),0,VLOOKUP(B111,Contestman!$H$5:$I$129,2,FALSE))</f>
        <v>0</v>
      </c>
      <c r="H111" s="62">
        <f>IF(ISERROR(VLOOKUP(B111,RDA!$B$5:$C$129,2,FALSE)),0,VLOOKUP(B111,RDA!$B$5:$C$129,2,FALSE))</f>
        <v>1</v>
      </c>
      <c r="I111" s="62">
        <f>IF(ISERROR(VLOOKUP(B111,RDA!$G$5:$H$129,2,FALSE)),0,VLOOKUP(B111,RDA!$G$5:$H$129,2,FALSE))</f>
        <v>16</v>
      </c>
      <c r="J111" s="61">
        <f>IF(ISERROR(VLOOKUP(B111,IOTA!$B$5:$C$129,2,FALSE)),0,VLOOKUP(B111,IOTA!$B$5:$C$129,2,FALSE))</f>
        <v>-6.30412316319455E-16</v>
      </c>
      <c r="K111" s="62">
        <f>IF(ISERROR(VLOOKUP(B111,AWARDS!$B$6:$C$130,2,FALSE)),0,VLOOKUP(B111,AWARDS!$B$6:$C$130,2,FALSE))</f>
        <v>0</v>
      </c>
      <c r="L111" s="61">
        <f>IF(ISERROR(VLOOKUP(B111,Конструктор!$B$6:$C$130,2,FALSE)),0,VLOOKUP(B111,Конструктор!$B$6:$C$130,2,FALSE))</f>
        <v>0</v>
      </c>
    </row>
    <row r="112" spans="1:12" ht="15">
      <c r="A112" s="14">
        <v>108</v>
      </c>
      <c r="B112" s="5" t="s">
        <v>117</v>
      </c>
      <c r="C112" s="60">
        <f>D112+E112+F112+G112+H112+I112+J112+K112+L112</f>
        <v>17</v>
      </c>
      <c r="D112" s="61">
        <f>IF(ISERROR(VLOOKUP(B112,DXman_КВ!$B$6:$C$130,2,FALSE)),0,VLOOKUP(B112,DXman_КВ!$B$6:$C$130,2,FALSE))</f>
        <v>-1.7507869245664465E-15</v>
      </c>
      <c r="E112" s="62">
        <f>IF(ISERROR(VLOOKUP(B112,DXman_УКВ!$B$6:$C$130,2,FALSE)),0,VLOOKUP(B112,DXman_УКВ!$B$6:$C$130,2,FALSE))</f>
        <v>0</v>
      </c>
      <c r="F112" s="61">
        <f>IF(ISERROR(VLOOKUP(B112,Contestman!$B$5:$C$129,2,FALSE)),0,VLOOKUP(B112,Contestman!$B$5:$C$129,2,FALSE))</f>
        <v>0</v>
      </c>
      <c r="G112" s="61">
        <f>IF(ISERROR(VLOOKUP(B112,Contestman!$H$5:$I$129,2,FALSE)),0,VLOOKUP(B112,Contestman!$H$5:$I$129,2,FALSE))</f>
        <v>0</v>
      </c>
      <c r="H112" s="62">
        <f>IF(ISERROR(VLOOKUP(B112,RDA!$B$5:$C$129,2,FALSE)),0,VLOOKUP(B112,RDA!$B$5:$C$129,2,FALSE))</f>
        <v>1</v>
      </c>
      <c r="I112" s="62">
        <f>IF(ISERROR(VLOOKUP(B112,RDA!$G$5:$H$129,2,FALSE)),0,VLOOKUP(B112,RDA!$G$5:$H$129,2,FALSE))</f>
        <v>16</v>
      </c>
      <c r="J112" s="61">
        <f>IF(ISERROR(VLOOKUP(B112,IOTA!$B$5:$C$129,2,FALSE)),0,VLOOKUP(B112,IOTA!$B$5:$C$129,2,FALSE))</f>
        <v>-6.30412316319455E-16</v>
      </c>
      <c r="K112" s="62">
        <f>IF(ISERROR(VLOOKUP(B112,AWARDS!$B$6:$C$130,2,FALSE)),0,VLOOKUP(B112,AWARDS!$B$6:$C$130,2,FALSE))</f>
        <v>0</v>
      </c>
      <c r="L112" s="61">
        <f>IF(ISERROR(VLOOKUP(B112,Конструктор!$B$6:$C$130,2,FALSE)),0,VLOOKUP(B112,Конструктор!$B$6:$C$130,2,FALSE))</f>
        <v>0</v>
      </c>
    </row>
    <row r="113" spans="1:12" ht="15">
      <c r="A113" s="14">
        <v>109</v>
      </c>
      <c r="B113" s="5" t="s">
        <v>17</v>
      </c>
      <c r="C113" s="60">
        <f>D113+E113+F113+G113+H113+I113+J113+K113+L113</f>
        <v>17</v>
      </c>
      <c r="D113" s="61">
        <f>IF(ISERROR(VLOOKUP(B113,DXman_КВ!$B$6:$C$130,2,FALSE)),0,VLOOKUP(B113,DXman_КВ!$B$6:$C$130,2,FALSE))</f>
        <v>-1.7507869245664465E-15</v>
      </c>
      <c r="E113" s="62">
        <f>IF(ISERROR(VLOOKUP(B113,DXman_УКВ!$B$6:$C$130,2,FALSE)),0,VLOOKUP(B113,DXman_УКВ!$B$6:$C$130,2,FALSE))</f>
        <v>0</v>
      </c>
      <c r="F113" s="61">
        <f>IF(ISERROR(VLOOKUP(B113,Contestman!$B$5:$C$129,2,FALSE)),0,VLOOKUP(B113,Contestman!$B$5:$C$129,2,FALSE))</f>
        <v>0</v>
      </c>
      <c r="G113" s="61">
        <f>IF(ISERROR(VLOOKUP(B113,Contestman!$H$5:$I$129,2,FALSE)),0,VLOOKUP(B113,Contestman!$H$5:$I$129,2,FALSE))</f>
        <v>0</v>
      </c>
      <c r="H113" s="62">
        <f>IF(ISERROR(VLOOKUP(B113,RDA!$B$5:$C$129,2,FALSE)),0,VLOOKUP(B113,RDA!$B$5:$C$129,2,FALSE))</f>
        <v>1</v>
      </c>
      <c r="I113" s="62">
        <f>IF(ISERROR(VLOOKUP(B113,RDA!$G$5:$H$129,2,FALSE)),0,VLOOKUP(B113,RDA!$G$5:$H$129,2,FALSE))</f>
        <v>16</v>
      </c>
      <c r="J113" s="61">
        <f>IF(ISERROR(VLOOKUP(B113,IOTA!$B$5:$C$129,2,FALSE)),0,VLOOKUP(B113,IOTA!$B$5:$C$129,2,FALSE))</f>
        <v>-6.30412316319455E-16</v>
      </c>
      <c r="K113" s="62">
        <f>IF(ISERROR(VLOOKUP(B113,AWARDS!$B$6:$C$130,2,FALSE)),0,VLOOKUP(B113,AWARDS!$B$6:$C$130,2,FALSE))</f>
        <v>0</v>
      </c>
      <c r="L113" s="61">
        <f>IF(ISERROR(VLOOKUP(B113,Конструктор!$B$6:$C$130,2,FALSE)),0,VLOOKUP(B113,Конструктор!$B$6:$C$130,2,FALSE))</f>
        <v>0</v>
      </c>
    </row>
    <row r="114" spans="1:12" ht="15">
      <c r="A114" s="14">
        <v>110</v>
      </c>
      <c r="B114" s="5" t="s">
        <v>120</v>
      </c>
      <c r="C114" s="60">
        <f>D114+E114+F114+G114+H114+I114+J114+K114+L114</f>
        <v>17</v>
      </c>
      <c r="D114" s="61">
        <f>IF(ISERROR(VLOOKUP(B114,DXman_КВ!$B$6:$C$130,2,FALSE)),0,VLOOKUP(B114,DXman_КВ!$B$6:$C$130,2,FALSE))</f>
        <v>-1.7507869245664465E-15</v>
      </c>
      <c r="E114" s="62">
        <f>IF(ISERROR(VLOOKUP(B114,DXman_УКВ!$B$6:$C$130,2,FALSE)),0,VLOOKUP(B114,DXman_УКВ!$B$6:$C$130,2,FALSE))</f>
        <v>0</v>
      </c>
      <c r="F114" s="61">
        <f>IF(ISERROR(VLOOKUP(B114,Contestman!$B$5:$C$129,2,FALSE)),0,VLOOKUP(B114,Contestman!$B$5:$C$129,2,FALSE))</f>
        <v>0</v>
      </c>
      <c r="G114" s="61">
        <f>IF(ISERROR(VLOOKUP(B114,Contestman!$H$5:$I$129,2,FALSE)),0,VLOOKUP(B114,Contestman!$H$5:$I$129,2,FALSE))</f>
        <v>0</v>
      </c>
      <c r="H114" s="62">
        <f>IF(ISERROR(VLOOKUP(B114,RDA!$B$5:$C$129,2,FALSE)),0,VLOOKUP(B114,RDA!$B$5:$C$129,2,FALSE))</f>
        <v>1</v>
      </c>
      <c r="I114" s="62">
        <f>IF(ISERROR(VLOOKUP(B114,RDA!$G$5:$H$129,2,FALSE)),0,VLOOKUP(B114,RDA!$G$5:$H$129,2,FALSE))</f>
        <v>16</v>
      </c>
      <c r="J114" s="61">
        <f>IF(ISERROR(VLOOKUP(B114,IOTA!$B$5:$C$129,2,FALSE)),0,VLOOKUP(B114,IOTA!$B$5:$C$129,2,FALSE))</f>
        <v>-6.30412316319455E-16</v>
      </c>
      <c r="K114" s="62">
        <f>IF(ISERROR(VLOOKUP(B114,AWARDS!$B$6:$C$130,2,FALSE)),0,VLOOKUP(B114,AWARDS!$B$6:$C$130,2,FALSE))</f>
        <v>0</v>
      </c>
      <c r="L114" s="61">
        <f>IF(ISERROR(VLOOKUP(B114,Конструктор!$B$6:$C$130,2,FALSE)),0,VLOOKUP(B114,Конструктор!$B$6:$C$130,2,FALSE))</f>
        <v>0</v>
      </c>
    </row>
    <row r="115" spans="1:12" ht="15">
      <c r="A115" s="14">
        <v>111</v>
      </c>
      <c r="B115" s="5" t="s">
        <v>91</v>
      </c>
      <c r="C115" s="60">
        <f>D115+E115+F115+G115+H115+I115+J115+K115+L115</f>
        <v>17</v>
      </c>
      <c r="D115" s="61">
        <f>IF(ISERROR(VLOOKUP(B115,DXman_КВ!$B$6:$C$130,2,FALSE)),0,VLOOKUP(B115,DXman_КВ!$B$6:$C$130,2,FALSE))</f>
        <v>-1.7507869245664465E-15</v>
      </c>
      <c r="E115" s="62">
        <f>IF(ISERROR(VLOOKUP(B115,DXman_УКВ!$B$6:$C$130,2,FALSE)),0,VLOOKUP(B115,DXman_УКВ!$B$6:$C$130,2,FALSE))</f>
        <v>0</v>
      </c>
      <c r="F115" s="61">
        <f>IF(ISERROR(VLOOKUP(B115,Contestman!$B$5:$C$129,2,FALSE)),0,VLOOKUP(B115,Contestman!$B$5:$C$129,2,FALSE))</f>
        <v>0</v>
      </c>
      <c r="G115" s="61">
        <f>IF(ISERROR(VLOOKUP(B115,Contestman!$H$5:$I$129,2,FALSE)),0,VLOOKUP(B115,Contestman!$H$5:$I$129,2,FALSE))</f>
        <v>0</v>
      </c>
      <c r="H115" s="62">
        <f>IF(ISERROR(VLOOKUP(B115,RDA!$B$5:$C$129,2,FALSE)),0,VLOOKUP(B115,RDA!$B$5:$C$129,2,FALSE))</f>
        <v>1</v>
      </c>
      <c r="I115" s="62">
        <f>IF(ISERROR(VLOOKUP(B115,RDA!$G$5:$H$129,2,FALSE)),0,VLOOKUP(B115,RDA!$G$5:$H$129,2,FALSE))</f>
        <v>16</v>
      </c>
      <c r="J115" s="61">
        <f>IF(ISERROR(VLOOKUP(B115,IOTA!$B$5:$C$129,2,FALSE)),0,VLOOKUP(B115,IOTA!$B$5:$C$129,2,FALSE))</f>
        <v>-6.30412316319455E-16</v>
      </c>
      <c r="K115" s="62">
        <f>IF(ISERROR(VLOOKUP(B115,AWARDS!$B$6:$C$130,2,FALSE)),0,VLOOKUP(B115,AWARDS!$B$6:$C$130,2,FALSE))</f>
        <v>0</v>
      </c>
      <c r="L115" s="61">
        <f>IF(ISERROR(VLOOKUP(B115,Конструктор!$B$6:$C$130,2,FALSE)),0,VLOOKUP(B115,Конструктор!$B$6:$C$130,2,FALSE))</f>
        <v>0</v>
      </c>
    </row>
    <row r="116" spans="1:12" ht="15">
      <c r="A116" s="14">
        <v>112</v>
      </c>
      <c r="B116" s="5" t="s">
        <v>122</v>
      </c>
      <c r="C116" s="60">
        <f>D116+E116+F116+G116+H116+I116+J116+K116+L116</f>
        <v>17</v>
      </c>
      <c r="D116" s="61">
        <f>IF(ISERROR(VLOOKUP(B116,DXman_КВ!$B$6:$C$130,2,FALSE)),0,VLOOKUP(B116,DXman_КВ!$B$6:$C$130,2,FALSE))</f>
        <v>-1.7507869245664465E-15</v>
      </c>
      <c r="E116" s="62">
        <f>IF(ISERROR(VLOOKUP(B116,DXman_УКВ!$B$6:$C$130,2,FALSE)),0,VLOOKUP(B116,DXman_УКВ!$B$6:$C$130,2,FALSE))</f>
        <v>0</v>
      </c>
      <c r="F116" s="61">
        <f>IF(ISERROR(VLOOKUP(B116,Contestman!$B$5:$C$129,2,FALSE)),0,VLOOKUP(B116,Contestman!$B$5:$C$129,2,FALSE))</f>
        <v>0</v>
      </c>
      <c r="G116" s="61">
        <f>IF(ISERROR(VLOOKUP(B116,Contestman!$H$5:$I$129,2,FALSE)),0,VLOOKUP(B116,Contestman!$H$5:$I$129,2,FALSE))</f>
        <v>0</v>
      </c>
      <c r="H116" s="62">
        <f>IF(ISERROR(VLOOKUP(B116,RDA!$B$5:$C$129,2,FALSE)),0,VLOOKUP(B116,RDA!$B$5:$C$129,2,FALSE))</f>
        <v>1</v>
      </c>
      <c r="I116" s="62">
        <f>IF(ISERROR(VLOOKUP(B116,RDA!$G$5:$H$129,2,FALSE)),0,VLOOKUP(B116,RDA!$G$5:$H$129,2,FALSE))</f>
        <v>16</v>
      </c>
      <c r="J116" s="61">
        <f>IF(ISERROR(VLOOKUP(B116,IOTA!$B$5:$C$129,2,FALSE)),0,VLOOKUP(B116,IOTA!$B$5:$C$129,2,FALSE))</f>
        <v>-6.30412316319455E-16</v>
      </c>
      <c r="K116" s="62">
        <f>IF(ISERROR(VLOOKUP(B116,AWARDS!$B$6:$C$130,2,FALSE)),0,VLOOKUP(B116,AWARDS!$B$6:$C$130,2,FALSE))</f>
        <v>0</v>
      </c>
      <c r="L116" s="61">
        <f>IF(ISERROR(VLOOKUP(B116,Конструктор!$B$6:$C$130,2,FALSE)),0,VLOOKUP(B116,Конструктор!$B$6:$C$130,2,FALSE))</f>
        <v>0</v>
      </c>
    </row>
    <row r="117" spans="1:12" ht="15">
      <c r="A117" s="14">
        <v>113</v>
      </c>
      <c r="B117" s="5" t="s">
        <v>124</v>
      </c>
      <c r="C117" s="60">
        <f>D117+E117+F117+G117+H117+I117+J117+K117+L117</f>
        <v>17</v>
      </c>
      <c r="D117" s="61">
        <f>IF(ISERROR(VLOOKUP(B117,DXman_КВ!$B$6:$C$130,2,FALSE)),0,VLOOKUP(B117,DXman_КВ!$B$6:$C$130,2,FALSE))</f>
        <v>-1.7507869245664465E-15</v>
      </c>
      <c r="E117" s="62">
        <f>IF(ISERROR(VLOOKUP(B117,DXman_УКВ!$B$6:$C$130,2,FALSE)),0,VLOOKUP(B117,DXman_УКВ!$B$6:$C$130,2,FALSE))</f>
        <v>0</v>
      </c>
      <c r="F117" s="61">
        <f>IF(ISERROR(VLOOKUP(B117,Contestman!$B$5:$C$129,2,FALSE)),0,VLOOKUP(B117,Contestman!$B$5:$C$129,2,FALSE))</f>
        <v>0</v>
      </c>
      <c r="G117" s="61">
        <f>IF(ISERROR(VLOOKUP(B117,Contestman!$H$5:$I$129,2,FALSE)),0,VLOOKUP(B117,Contestman!$H$5:$I$129,2,FALSE))</f>
        <v>0</v>
      </c>
      <c r="H117" s="62">
        <f>IF(ISERROR(VLOOKUP(B117,RDA!$B$5:$C$129,2,FALSE)),0,VLOOKUP(B117,RDA!$B$5:$C$129,2,FALSE))</f>
        <v>1</v>
      </c>
      <c r="I117" s="62">
        <f>IF(ISERROR(VLOOKUP(B117,RDA!$G$5:$H$129,2,FALSE)),0,VLOOKUP(B117,RDA!$G$5:$H$129,2,FALSE))</f>
        <v>16</v>
      </c>
      <c r="J117" s="61">
        <f>IF(ISERROR(VLOOKUP(B117,IOTA!$B$5:$C$129,2,FALSE)),0,VLOOKUP(B117,IOTA!$B$5:$C$129,2,FALSE))</f>
        <v>-6.30412316319455E-16</v>
      </c>
      <c r="K117" s="62">
        <f>IF(ISERROR(VLOOKUP(B117,AWARDS!$B$6:$C$130,2,FALSE)),0,VLOOKUP(B117,AWARDS!$B$6:$C$130,2,FALSE))</f>
        <v>0</v>
      </c>
      <c r="L117" s="61">
        <f>IF(ISERROR(VLOOKUP(B117,Конструктор!$B$6:$C$130,2,FALSE)),0,VLOOKUP(B117,Конструктор!$B$6:$C$130,2,FALSE))</f>
        <v>0</v>
      </c>
    </row>
    <row r="118" spans="1:12" ht="15">
      <c r="A118" s="14">
        <v>114</v>
      </c>
      <c r="B118" s="5" t="s">
        <v>125</v>
      </c>
      <c r="C118" s="60">
        <f>D118+E118+F118+G118+H118+I118+J118+K118+L118</f>
        <v>17</v>
      </c>
      <c r="D118" s="61">
        <f>IF(ISERROR(VLOOKUP(B118,DXman_КВ!$B$6:$C$130,2,FALSE)),0,VLOOKUP(B118,DXman_КВ!$B$6:$C$130,2,FALSE))</f>
        <v>-1.7507869245664465E-15</v>
      </c>
      <c r="E118" s="62">
        <f>IF(ISERROR(VLOOKUP(B118,DXman_УКВ!$B$6:$C$130,2,FALSE)),0,VLOOKUP(B118,DXman_УКВ!$B$6:$C$130,2,FALSE))</f>
        <v>0</v>
      </c>
      <c r="F118" s="61">
        <f>IF(ISERROR(VLOOKUP(B118,Contestman!$B$5:$C$129,2,FALSE)),0,VLOOKUP(B118,Contestman!$B$5:$C$129,2,FALSE))</f>
        <v>0</v>
      </c>
      <c r="G118" s="61">
        <f>IF(ISERROR(VLOOKUP(B118,Contestman!$H$5:$I$129,2,FALSE)),0,VLOOKUP(B118,Contestman!$H$5:$I$129,2,FALSE))</f>
        <v>0</v>
      </c>
      <c r="H118" s="62">
        <f>IF(ISERROR(VLOOKUP(B118,RDA!$B$5:$C$129,2,FALSE)),0,VLOOKUP(B118,RDA!$B$5:$C$129,2,FALSE))</f>
        <v>1</v>
      </c>
      <c r="I118" s="62">
        <f>IF(ISERROR(VLOOKUP(B118,RDA!$G$5:$H$129,2,FALSE)),0,VLOOKUP(B118,RDA!$G$5:$H$129,2,FALSE))</f>
        <v>16</v>
      </c>
      <c r="J118" s="61">
        <f>IF(ISERROR(VLOOKUP(B118,IOTA!$B$5:$C$129,2,FALSE)),0,VLOOKUP(B118,IOTA!$B$5:$C$129,2,FALSE))</f>
        <v>-6.30412316319455E-16</v>
      </c>
      <c r="K118" s="62">
        <f>IF(ISERROR(VLOOKUP(B118,AWARDS!$B$6:$C$130,2,FALSE)),0,VLOOKUP(B118,AWARDS!$B$6:$C$130,2,FALSE))</f>
        <v>0</v>
      </c>
      <c r="L118" s="61">
        <f>IF(ISERROR(VLOOKUP(B118,Конструктор!$B$6:$C$130,2,FALSE)),0,VLOOKUP(B118,Конструктор!$B$6:$C$130,2,FALSE))</f>
        <v>0</v>
      </c>
    </row>
    <row r="119" spans="1:12" ht="15">
      <c r="A119" s="14">
        <v>115</v>
      </c>
      <c r="B119" s="5" t="s">
        <v>40</v>
      </c>
      <c r="C119" s="60">
        <f>D119+E119+F119+G119+H119+I119+J119+K119+L119</f>
        <v>17</v>
      </c>
      <c r="D119" s="61">
        <f>IF(ISERROR(VLOOKUP(B119,DXman_КВ!$B$6:$C$130,2,FALSE)),0,VLOOKUP(B119,DXman_КВ!$B$6:$C$130,2,FALSE))</f>
        <v>-1.7507869245664465E-15</v>
      </c>
      <c r="E119" s="62">
        <f>IF(ISERROR(VLOOKUP(B119,DXman_УКВ!$B$6:$C$130,2,FALSE)),0,VLOOKUP(B119,DXman_УКВ!$B$6:$C$130,2,FALSE))</f>
        <v>0</v>
      </c>
      <c r="F119" s="61">
        <f>IF(ISERROR(VLOOKUP(B119,Contestman!$B$5:$C$129,2,FALSE)),0,VLOOKUP(B119,Contestman!$B$5:$C$129,2,FALSE))</f>
        <v>0</v>
      </c>
      <c r="G119" s="61">
        <f>IF(ISERROR(VLOOKUP(B119,Contestman!$H$5:$I$129,2,FALSE)),0,VLOOKUP(B119,Contestman!$H$5:$I$129,2,FALSE))</f>
        <v>0</v>
      </c>
      <c r="H119" s="62">
        <f>IF(ISERROR(VLOOKUP(B119,RDA!$B$5:$C$129,2,FALSE)),0,VLOOKUP(B119,RDA!$B$5:$C$129,2,FALSE))</f>
        <v>1</v>
      </c>
      <c r="I119" s="62">
        <f>IF(ISERROR(VLOOKUP(B119,RDA!$G$5:$H$129,2,FALSE)),0,VLOOKUP(B119,RDA!$G$5:$H$129,2,FALSE))</f>
        <v>16</v>
      </c>
      <c r="J119" s="61">
        <f>IF(ISERROR(VLOOKUP(B119,IOTA!$B$5:$C$129,2,FALSE)),0,VLOOKUP(B119,IOTA!$B$5:$C$129,2,FALSE))</f>
        <v>-6.30412316319455E-16</v>
      </c>
      <c r="K119" s="62">
        <f>IF(ISERROR(VLOOKUP(B119,AWARDS!$B$6:$C$130,2,FALSE)),0,VLOOKUP(B119,AWARDS!$B$6:$C$130,2,FALSE))</f>
        <v>0</v>
      </c>
      <c r="L119" s="61">
        <f>IF(ISERROR(VLOOKUP(B119,Конструктор!$B$6:$C$130,2,FALSE)),0,VLOOKUP(B119,Конструктор!$B$6:$C$130,2,FALSE))</f>
        <v>0</v>
      </c>
    </row>
    <row r="120" spans="1:12" ht="15">
      <c r="A120" s="14">
        <v>116</v>
      </c>
      <c r="B120" s="5" t="s">
        <v>42</v>
      </c>
      <c r="C120" s="60">
        <f>D120+E120+F120+G120+H120+I120+J120+K120+L120</f>
        <v>17</v>
      </c>
      <c r="D120" s="61">
        <f>IF(ISERROR(VLOOKUP(B120,DXman_КВ!$B$6:$C$130,2,FALSE)),0,VLOOKUP(B120,DXman_КВ!$B$6:$C$130,2,FALSE))</f>
        <v>-1.7507869245664465E-15</v>
      </c>
      <c r="E120" s="62">
        <f>IF(ISERROR(VLOOKUP(B120,DXman_УКВ!$B$6:$C$130,2,FALSE)),0,VLOOKUP(B120,DXman_УКВ!$B$6:$C$130,2,FALSE))</f>
        <v>0</v>
      </c>
      <c r="F120" s="61">
        <f>IF(ISERROR(VLOOKUP(B120,Contestman!$B$5:$C$129,2,FALSE)),0,VLOOKUP(B120,Contestman!$B$5:$C$129,2,FALSE))</f>
        <v>0</v>
      </c>
      <c r="G120" s="61">
        <f>IF(ISERROR(VLOOKUP(B120,Contestman!$H$5:$I$129,2,FALSE)),0,VLOOKUP(B120,Contestman!$H$5:$I$129,2,FALSE))</f>
        <v>0</v>
      </c>
      <c r="H120" s="62">
        <f>IF(ISERROR(VLOOKUP(B120,RDA!$B$5:$C$129,2,FALSE)),0,VLOOKUP(B120,RDA!$B$5:$C$129,2,FALSE))</f>
        <v>1</v>
      </c>
      <c r="I120" s="62">
        <f>IF(ISERROR(VLOOKUP(B120,RDA!$G$5:$H$129,2,FALSE)),0,VLOOKUP(B120,RDA!$G$5:$H$129,2,FALSE))</f>
        <v>16</v>
      </c>
      <c r="J120" s="61">
        <f>IF(ISERROR(VLOOKUP(B120,IOTA!$B$5:$C$129,2,FALSE)),0,VLOOKUP(B120,IOTA!$B$5:$C$129,2,FALSE))</f>
        <v>-6.30412316319455E-16</v>
      </c>
      <c r="K120" s="62">
        <f>IF(ISERROR(VLOOKUP(B120,AWARDS!$B$6:$C$130,2,FALSE)),0,VLOOKUP(B120,AWARDS!$B$6:$C$130,2,FALSE))</f>
        <v>0</v>
      </c>
      <c r="L120" s="61">
        <f>IF(ISERROR(VLOOKUP(B120,Конструктор!$B$6:$C$130,2,FALSE)),0,VLOOKUP(B120,Конструктор!$B$6:$C$130,2,FALSE))</f>
        <v>0</v>
      </c>
    </row>
    <row r="121" spans="1:12" ht="15">
      <c r="A121" s="14">
        <v>117</v>
      </c>
      <c r="B121" s="5" t="s">
        <v>46</v>
      </c>
      <c r="C121" s="60">
        <f>D121+E121+F121+G121+H121+I121+J121+K121+L121</f>
        <v>17</v>
      </c>
      <c r="D121" s="61">
        <f>IF(ISERROR(VLOOKUP(B121,DXman_КВ!$B$6:$C$130,2,FALSE)),0,VLOOKUP(B121,DXman_КВ!$B$6:$C$130,2,FALSE))</f>
        <v>-1.7507869245664465E-15</v>
      </c>
      <c r="E121" s="62">
        <f>IF(ISERROR(VLOOKUP(B121,DXman_УКВ!$B$6:$C$130,2,FALSE)),0,VLOOKUP(B121,DXman_УКВ!$B$6:$C$130,2,FALSE))</f>
        <v>0</v>
      </c>
      <c r="F121" s="61">
        <f>IF(ISERROR(VLOOKUP(B121,Contestman!$B$5:$C$129,2,FALSE)),0,VLOOKUP(B121,Contestman!$B$5:$C$129,2,FALSE))</f>
        <v>0</v>
      </c>
      <c r="G121" s="61">
        <f>IF(ISERROR(VLOOKUP(B121,Contestman!$H$5:$I$129,2,FALSE)),0,VLOOKUP(B121,Contestman!$H$5:$I$129,2,FALSE))</f>
        <v>0</v>
      </c>
      <c r="H121" s="62">
        <f>IF(ISERROR(VLOOKUP(B121,RDA!$B$5:$C$129,2,FALSE)),0,VLOOKUP(B121,RDA!$B$5:$C$129,2,FALSE))</f>
        <v>1</v>
      </c>
      <c r="I121" s="62">
        <f>IF(ISERROR(VLOOKUP(B121,RDA!$G$5:$H$129,2,FALSE)),0,VLOOKUP(B121,RDA!$G$5:$H$129,2,FALSE))</f>
        <v>16</v>
      </c>
      <c r="J121" s="61">
        <f>IF(ISERROR(VLOOKUP(B121,IOTA!$B$5:$C$129,2,FALSE)),0,VLOOKUP(B121,IOTA!$B$5:$C$129,2,FALSE))</f>
        <v>-6.30412316319455E-16</v>
      </c>
      <c r="K121" s="62">
        <f>IF(ISERROR(VLOOKUP(B121,AWARDS!$B$6:$C$130,2,FALSE)),0,VLOOKUP(B121,AWARDS!$B$6:$C$130,2,FALSE))</f>
        <v>0</v>
      </c>
      <c r="L121" s="61">
        <f>IF(ISERROR(VLOOKUP(B121,Конструктор!$B$6:$C$130,2,FALSE)),0,VLOOKUP(B121,Конструктор!$B$6:$C$130,2,FALSE))</f>
        <v>0</v>
      </c>
    </row>
    <row r="122" spans="1:12" ht="15">
      <c r="A122" s="14">
        <v>118</v>
      </c>
      <c r="B122" s="5" t="s">
        <v>29</v>
      </c>
      <c r="C122" s="60">
        <f>D122+E122+F122+G122+H122+I122+J122+K122+L122</f>
        <v>17</v>
      </c>
      <c r="D122" s="61">
        <f>IF(ISERROR(VLOOKUP(B122,DXman_КВ!$B$6:$C$130,2,FALSE)),0,VLOOKUP(B122,DXman_КВ!$B$6:$C$130,2,FALSE))</f>
        <v>-1.7507869245664465E-15</v>
      </c>
      <c r="E122" s="62">
        <f>IF(ISERROR(VLOOKUP(B122,DXman_УКВ!$B$6:$C$130,2,FALSE)),0,VLOOKUP(B122,DXman_УКВ!$B$6:$C$130,2,FALSE))</f>
        <v>0</v>
      </c>
      <c r="F122" s="61">
        <f>IF(ISERROR(VLOOKUP(B122,Contestman!$B$5:$C$129,2,FALSE)),0,VLOOKUP(B122,Contestman!$B$5:$C$129,2,FALSE))</f>
        <v>0</v>
      </c>
      <c r="G122" s="61">
        <f>IF(ISERROR(VLOOKUP(B122,Contestman!$H$5:$I$129,2,FALSE)),0,VLOOKUP(B122,Contestman!$H$5:$I$129,2,FALSE))</f>
        <v>0</v>
      </c>
      <c r="H122" s="62">
        <f>IF(ISERROR(VLOOKUP(B122,RDA!$B$5:$C$129,2,FALSE)),0,VLOOKUP(B122,RDA!$B$5:$C$129,2,FALSE))</f>
        <v>1</v>
      </c>
      <c r="I122" s="62">
        <f>IF(ISERROR(VLOOKUP(B122,RDA!$G$5:$H$129,2,FALSE)),0,VLOOKUP(B122,RDA!$G$5:$H$129,2,FALSE))</f>
        <v>16</v>
      </c>
      <c r="J122" s="61">
        <f>IF(ISERROR(VLOOKUP(B122,IOTA!$B$5:$C$129,2,FALSE)),0,VLOOKUP(B122,IOTA!$B$5:$C$129,2,FALSE))</f>
        <v>-6.30412316319455E-16</v>
      </c>
      <c r="K122" s="62">
        <f>IF(ISERROR(VLOOKUP(B122,AWARDS!$B$6:$C$130,2,FALSE)),0,VLOOKUP(B122,AWARDS!$B$6:$C$130,2,FALSE))</f>
        <v>0</v>
      </c>
      <c r="L122" s="61">
        <f>IF(ISERROR(VLOOKUP(B122,Конструктор!$B$6:$C$130,2,FALSE)),0,VLOOKUP(B122,Конструктор!$B$6:$C$130,2,FALSE))</f>
        <v>0</v>
      </c>
    </row>
    <row r="123" spans="1:12" ht="15">
      <c r="A123" s="14">
        <v>119</v>
      </c>
      <c r="B123" s="5" t="s">
        <v>43</v>
      </c>
      <c r="C123" s="60">
        <f>D123+E123+F123+G123+H123+I123+J123+K123+L123</f>
        <v>17</v>
      </c>
      <c r="D123" s="61">
        <f>IF(ISERROR(VLOOKUP(B123,DXman_КВ!$B$6:$C$130,2,FALSE)),0,VLOOKUP(B123,DXman_КВ!$B$6:$C$130,2,FALSE))</f>
        <v>-1.7507869245664465E-15</v>
      </c>
      <c r="E123" s="62">
        <f>IF(ISERROR(VLOOKUP(B123,DXman_УКВ!$B$6:$C$130,2,FALSE)),0,VLOOKUP(B123,DXman_УКВ!$B$6:$C$130,2,FALSE))</f>
        <v>0</v>
      </c>
      <c r="F123" s="61">
        <f>IF(ISERROR(VLOOKUP(B123,Contestman!$B$5:$C$129,2,FALSE)),0,VLOOKUP(B123,Contestman!$B$5:$C$129,2,FALSE))</f>
        <v>0</v>
      </c>
      <c r="G123" s="61">
        <f>IF(ISERROR(VLOOKUP(B123,Contestman!$H$5:$I$129,2,FALSE)),0,VLOOKUP(B123,Contestman!$H$5:$I$129,2,FALSE))</f>
        <v>0</v>
      </c>
      <c r="H123" s="62">
        <f>IF(ISERROR(VLOOKUP(B123,RDA!$B$5:$C$129,2,FALSE)),0,VLOOKUP(B123,RDA!$B$5:$C$129,2,FALSE))</f>
        <v>1</v>
      </c>
      <c r="I123" s="62">
        <f>IF(ISERROR(VLOOKUP(B123,RDA!$G$5:$H$129,2,FALSE)),0,VLOOKUP(B123,RDA!$G$5:$H$129,2,FALSE))</f>
        <v>16</v>
      </c>
      <c r="J123" s="61">
        <f>IF(ISERROR(VLOOKUP(B123,IOTA!$B$5:$C$129,2,FALSE)),0,VLOOKUP(B123,IOTA!$B$5:$C$129,2,FALSE))</f>
        <v>-6.30412316319455E-16</v>
      </c>
      <c r="K123" s="62">
        <f>IF(ISERROR(VLOOKUP(B123,AWARDS!$B$6:$C$130,2,FALSE)),0,VLOOKUP(B123,AWARDS!$B$6:$C$130,2,FALSE))</f>
        <v>0</v>
      </c>
      <c r="L123" s="61">
        <f>IF(ISERROR(VLOOKUP(B123,Конструктор!$B$6:$C$130,2,FALSE)),0,VLOOKUP(B123,Конструктор!$B$6:$C$130,2,FALSE))</f>
        <v>0</v>
      </c>
    </row>
    <row r="124" spans="1:12" ht="15">
      <c r="A124" s="14">
        <v>120</v>
      </c>
      <c r="B124" s="5" t="s">
        <v>16</v>
      </c>
      <c r="C124" s="60">
        <f>D124+E124+F124+G124+H124+I124+J124+K124+L124</f>
        <v>17</v>
      </c>
      <c r="D124" s="61">
        <f>IF(ISERROR(VLOOKUP(B124,DXman_КВ!$B$6:$C$130,2,FALSE)),0,VLOOKUP(B124,DXman_КВ!$B$6:$C$130,2,FALSE))</f>
        <v>-1.7507869245664465E-15</v>
      </c>
      <c r="E124" s="62">
        <f>IF(ISERROR(VLOOKUP(B124,DXman_УКВ!$B$6:$C$130,2,FALSE)),0,VLOOKUP(B124,DXman_УКВ!$B$6:$C$130,2,FALSE))</f>
        <v>0</v>
      </c>
      <c r="F124" s="61">
        <f>IF(ISERROR(VLOOKUP(B124,Contestman!$B$5:$C$129,2,FALSE)),0,VLOOKUP(B124,Contestman!$B$5:$C$129,2,FALSE))</f>
        <v>0</v>
      </c>
      <c r="G124" s="61">
        <f>IF(ISERROR(VLOOKUP(B124,Contestman!$H$5:$I$129,2,FALSE)),0,VLOOKUP(B124,Contestman!$H$5:$I$129,2,FALSE))</f>
        <v>0</v>
      </c>
      <c r="H124" s="62">
        <f>IF(ISERROR(VLOOKUP(B124,RDA!$B$5:$C$129,2,FALSE)),0,VLOOKUP(B124,RDA!$B$5:$C$129,2,FALSE))</f>
        <v>1</v>
      </c>
      <c r="I124" s="62">
        <f>IF(ISERROR(VLOOKUP(B124,RDA!$G$5:$H$129,2,FALSE)),0,VLOOKUP(B124,RDA!$G$5:$H$129,2,FALSE))</f>
        <v>16</v>
      </c>
      <c r="J124" s="61">
        <f>IF(ISERROR(VLOOKUP(B124,IOTA!$B$5:$C$129,2,FALSE)),0,VLOOKUP(B124,IOTA!$B$5:$C$129,2,FALSE))</f>
        <v>-6.30412316319455E-16</v>
      </c>
      <c r="K124" s="62">
        <f>IF(ISERROR(VLOOKUP(B124,AWARDS!$B$6:$C$130,2,FALSE)),0,VLOOKUP(B124,AWARDS!$B$6:$C$130,2,FALSE))</f>
        <v>0</v>
      </c>
      <c r="L124" s="61">
        <f>IF(ISERROR(VLOOKUP(B124,Конструктор!$B$6:$C$130,2,FALSE)),0,VLOOKUP(B124,Конструктор!$B$6:$C$130,2,FALSE))</f>
        <v>0</v>
      </c>
    </row>
    <row r="125" spans="1:12" ht="15">
      <c r="A125" s="14">
        <v>121</v>
      </c>
      <c r="B125" s="5" t="s">
        <v>19</v>
      </c>
      <c r="C125" s="60">
        <f>D125+E125+F125+G125+H125+I125+J125+K125+L125</f>
        <v>17</v>
      </c>
      <c r="D125" s="61">
        <f>IF(ISERROR(VLOOKUP(B125,DXman_КВ!$B$6:$C$130,2,FALSE)),0,VLOOKUP(B125,DXman_КВ!$B$6:$C$130,2,FALSE))</f>
        <v>-1.7507869245664465E-15</v>
      </c>
      <c r="E125" s="62">
        <f>IF(ISERROR(VLOOKUP(B125,DXman_УКВ!$B$6:$C$130,2,FALSE)),0,VLOOKUP(B125,DXman_УКВ!$B$6:$C$130,2,FALSE))</f>
        <v>0</v>
      </c>
      <c r="F125" s="61">
        <f>IF(ISERROR(VLOOKUP(B125,Contestman!$B$5:$C$129,2,FALSE)),0,VLOOKUP(B125,Contestman!$B$5:$C$129,2,FALSE))</f>
        <v>0</v>
      </c>
      <c r="G125" s="61">
        <f>IF(ISERROR(VLOOKUP(B125,Contestman!$H$5:$I$129,2,FALSE)),0,VLOOKUP(B125,Contestman!$H$5:$I$129,2,FALSE))</f>
        <v>0</v>
      </c>
      <c r="H125" s="62">
        <f>IF(ISERROR(VLOOKUP(B125,RDA!$B$5:$C$129,2,FALSE)),0,VLOOKUP(B125,RDA!$B$5:$C$129,2,FALSE))</f>
        <v>1</v>
      </c>
      <c r="I125" s="62">
        <f>IF(ISERROR(VLOOKUP(B125,RDA!$G$5:$H$129,2,FALSE)),0,VLOOKUP(B125,RDA!$G$5:$H$129,2,FALSE))</f>
        <v>16</v>
      </c>
      <c r="J125" s="61">
        <f>IF(ISERROR(VLOOKUP(B125,IOTA!$B$5:$C$129,2,FALSE)),0,VLOOKUP(B125,IOTA!$B$5:$C$129,2,FALSE))</f>
        <v>-6.30412316319455E-16</v>
      </c>
      <c r="K125" s="62">
        <f>IF(ISERROR(VLOOKUP(B125,AWARDS!$B$6:$C$130,2,FALSE)),0,VLOOKUP(B125,AWARDS!$B$6:$C$130,2,FALSE))</f>
        <v>0</v>
      </c>
      <c r="L125" s="61">
        <f>IF(ISERROR(VLOOKUP(B125,Конструктор!$B$6:$C$130,2,FALSE)),0,VLOOKUP(B125,Конструктор!$B$6:$C$130,2,FALSE))</f>
        <v>0</v>
      </c>
    </row>
    <row r="126" spans="1:12" ht="15">
      <c r="A126" s="14">
        <v>122</v>
      </c>
      <c r="B126" s="5" t="s">
        <v>12</v>
      </c>
      <c r="C126" s="60">
        <f>D126+E126+F126+G126+H126+I126+J126+K126+L126</f>
        <v>17</v>
      </c>
      <c r="D126" s="61">
        <f>IF(ISERROR(VLOOKUP(B126,DXman_КВ!$B$6:$C$130,2,FALSE)),0,VLOOKUP(B126,DXman_КВ!$B$6:$C$130,2,FALSE))</f>
        <v>-1.7507869245664465E-15</v>
      </c>
      <c r="E126" s="62">
        <f>IF(ISERROR(VLOOKUP(B126,DXman_УКВ!$B$6:$C$130,2,FALSE)),0,VLOOKUP(B126,DXman_УКВ!$B$6:$C$130,2,FALSE))</f>
        <v>0</v>
      </c>
      <c r="F126" s="61">
        <f>IF(ISERROR(VLOOKUP(B126,Contestman!$B$5:$C$129,2,FALSE)),0,VLOOKUP(B126,Contestman!$B$5:$C$129,2,FALSE))</f>
        <v>0</v>
      </c>
      <c r="G126" s="61">
        <f>IF(ISERROR(VLOOKUP(B126,Contestman!$H$5:$I$129,2,FALSE)),0,VLOOKUP(B126,Contestman!$H$5:$I$129,2,FALSE))</f>
        <v>0</v>
      </c>
      <c r="H126" s="62">
        <f>IF(ISERROR(VLOOKUP(B126,RDA!$B$5:$C$129,2,FALSE)),0,VLOOKUP(B126,RDA!$B$5:$C$129,2,FALSE))</f>
        <v>1</v>
      </c>
      <c r="I126" s="62">
        <f>IF(ISERROR(VLOOKUP(B126,RDA!$G$5:$H$129,2,FALSE)),0,VLOOKUP(B126,RDA!$G$5:$H$129,2,FALSE))</f>
        <v>16</v>
      </c>
      <c r="J126" s="61">
        <f>IF(ISERROR(VLOOKUP(B126,IOTA!$B$5:$C$129,2,FALSE)),0,VLOOKUP(B126,IOTA!$B$5:$C$129,2,FALSE))</f>
        <v>-6.30412316319455E-16</v>
      </c>
      <c r="K126" s="62">
        <f>IF(ISERROR(VLOOKUP(B126,AWARDS!$B$6:$C$130,2,FALSE)),0,VLOOKUP(B126,AWARDS!$B$6:$C$130,2,FALSE))</f>
        <v>0</v>
      </c>
      <c r="L126" s="61">
        <f>IF(ISERROR(VLOOKUP(B126,Конструктор!$B$6:$C$130,2,FALSE)),0,VLOOKUP(B126,Конструктор!$B$6:$C$130,2,FALSE))</f>
        <v>0</v>
      </c>
    </row>
    <row r="127" spans="1:12" ht="15">
      <c r="A127" s="14">
        <v>123</v>
      </c>
      <c r="B127" s="5" t="s">
        <v>15</v>
      </c>
      <c r="C127" s="60">
        <f>D127+E127+F127+G127+H127+I127+J127+K127+L127</f>
        <v>17</v>
      </c>
      <c r="D127" s="61">
        <f>IF(ISERROR(VLOOKUP(B127,DXman_КВ!$B$6:$C$130,2,FALSE)),0,VLOOKUP(B127,DXman_КВ!$B$6:$C$130,2,FALSE))</f>
        <v>-1.7507869245664465E-15</v>
      </c>
      <c r="E127" s="62">
        <f>IF(ISERROR(VLOOKUP(B127,DXman_УКВ!$B$6:$C$130,2,FALSE)),0,VLOOKUP(B127,DXman_УКВ!$B$6:$C$130,2,FALSE))</f>
        <v>0</v>
      </c>
      <c r="F127" s="61">
        <f>IF(ISERROR(VLOOKUP(B127,Contestman!$B$5:$C$129,2,FALSE)),0,VLOOKUP(B127,Contestman!$B$5:$C$129,2,FALSE))</f>
        <v>0</v>
      </c>
      <c r="G127" s="61">
        <f>IF(ISERROR(VLOOKUP(B127,Contestman!$H$5:$I$129,2,FALSE)),0,VLOOKUP(B127,Contestman!$H$5:$I$129,2,FALSE))</f>
        <v>0</v>
      </c>
      <c r="H127" s="62">
        <f>IF(ISERROR(VLOOKUP(B127,RDA!$B$5:$C$129,2,FALSE)),0,VLOOKUP(B127,RDA!$B$5:$C$129,2,FALSE))</f>
        <v>1</v>
      </c>
      <c r="I127" s="62">
        <f>IF(ISERROR(VLOOKUP(B127,RDA!$G$5:$H$129,2,FALSE)),0,VLOOKUP(B127,RDA!$G$5:$H$129,2,FALSE))</f>
        <v>16</v>
      </c>
      <c r="J127" s="61">
        <f>IF(ISERROR(VLOOKUP(B127,IOTA!$B$5:$C$129,2,FALSE)),0,VLOOKUP(B127,IOTA!$B$5:$C$129,2,FALSE))</f>
        <v>-6.30412316319455E-16</v>
      </c>
      <c r="K127" s="62">
        <f>IF(ISERROR(VLOOKUP(B127,AWARDS!$B$6:$C$130,2,FALSE)),0,VLOOKUP(B127,AWARDS!$B$6:$C$130,2,FALSE))</f>
        <v>0</v>
      </c>
      <c r="L127" s="61">
        <f>IF(ISERROR(VLOOKUP(B127,Конструктор!$B$6:$C$130,2,FALSE)),0,VLOOKUP(B127,Конструктор!$B$6:$C$130,2,FALSE))</f>
        <v>0</v>
      </c>
    </row>
    <row r="128" spans="1:12" ht="15">
      <c r="A128" s="14">
        <v>124</v>
      </c>
      <c r="B128" s="5" t="s">
        <v>31</v>
      </c>
      <c r="C128" s="60">
        <f>D128+E128+F128+G128+H128+I128+J128+K128+L128</f>
        <v>17</v>
      </c>
      <c r="D128" s="61">
        <f>IF(ISERROR(VLOOKUP(B128,DXman_КВ!$B$6:$C$130,2,FALSE)),0,VLOOKUP(B128,DXman_КВ!$B$6:$C$130,2,FALSE))</f>
        <v>-1.7507869245664465E-15</v>
      </c>
      <c r="E128" s="62">
        <f>IF(ISERROR(VLOOKUP(B128,DXman_УКВ!$B$6:$C$130,2,FALSE)),0,VLOOKUP(B128,DXman_УКВ!$B$6:$C$130,2,FALSE))</f>
        <v>0</v>
      </c>
      <c r="F128" s="61">
        <f>IF(ISERROR(VLOOKUP(B128,Contestman!$B$5:$C$129,2,FALSE)),0,VLOOKUP(B128,Contestman!$B$5:$C$129,2,FALSE))</f>
        <v>0</v>
      </c>
      <c r="G128" s="61">
        <f>IF(ISERROR(VLOOKUP(B128,Contestman!$H$5:$I$129,2,FALSE)),0,VLOOKUP(B128,Contestman!$H$5:$I$129,2,FALSE))</f>
        <v>0</v>
      </c>
      <c r="H128" s="62">
        <f>IF(ISERROR(VLOOKUP(B128,RDA!$B$5:$C$129,2,FALSE)),0,VLOOKUP(B128,RDA!$B$5:$C$129,2,FALSE))</f>
        <v>1</v>
      </c>
      <c r="I128" s="62">
        <f>IF(ISERROR(VLOOKUP(B128,RDA!$G$5:$H$129,2,FALSE)),0,VLOOKUP(B128,RDA!$G$5:$H$129,2,FALSE))</f>
        <v>16</v>
      </c>
      <c r="J128" s="61">
        <f>IF(ISERROR(VLOOKUP(B128,IOTA!$B$5:$C$129,2,FALSE)),0,VLOOKUP(B128,IOTA!$B$5:$C$129,2,FALSE))</f>
        <v>-6.30412316319455E-16</v>
      </c>
      <c r="K128" s="62">
        <f>IF(ISERROR(VLOOKUP(B128,AWARDS!$B$6:$C$130,2,FALSE)),0,VLOOKUP(B128,AWARDS!$B$6:$C$130,2,FALSE))</f>
        <v>0</v>
      </c>
      <c r="L128" s="61">
        <f>IF(ISERROR(VLOOKUP(B128,Конструктор!$B$6:$C$130,2,FALSE)),0,VLOOKUP(B128,Конструктор!$B$6:$C$130,2,FALSE))</f>
        <v>0</v>
      </c>
    </row>
    <row r="129" spans="1:12" ht="15">
      <c r="A129" s="14">
        <v>125</v>
      </c>
      <c r="B129" s="5" t="s">
        <v>34</v>
      </c>
      <c r="C129" s="60">
        <f>D129+E129+F129+G129+H129+I129+J129+K129+L129</f>
        <v>17</v>
      </c>
      <c r="D129" s="61">
        <f>IF(ISERROR(VLOOKUP(B129,DXman_КВ!$B$6:$C$130,2,FALSE)),0,VLOOKUP(B129,DXman_КВ!$B$6:$C$130,2,FALSE))</f>
        <v>-1.7507869245664465E-15</v>
      </c>
      <c r="E129" s="62">
        <f>IF(ISERROR(VLOOKUP(B129,DXman_УКВ!$B$6:$C$130,2,FALSE)),0,VLOOKUP(B129,DXman_УКВ!$B$6:$C$130,2,FALSE))</f>
        <v>0</v>
      </c>
      <c r="F129" s="61">
        <f>IF(ISERROR(VLOOKUP(B129,Contestman!$B$5:$C$129,2,FALSE)),0,VLOOKUP(B129,Contestman!$B$5:$C$129,2,FALSE))</f>
        <v>0</v>
      </c>
      <c r="G129" s="61">
        <f>IF(ISERROR(VLOOKUP(B129,Contestman!$H$5:$I$129,2,FALSE)),0,VLOOKUP(B129,Contestman!$H$5:$I$129,2,FALSE))</f>
        <v>0</v>
      </c>
      <c r="H129" s="62">
        <f>IF(ISERROR(VLOOKUP(B129,RDA!$B$5:$C$129,2,FALSE)),0,VLOOKUP(B129,RDA!$B$5:$C$129,2,FALSE))</f>
        <v>1</v>
      </c>
      <c r="I129" s="62">
        <f>IF(ISERROR(VLOOKUP(B129,RDA!$G$5:$H$129,2,FALSE)),0,VLOOKUP(B129,RDA!$G$5:$H$129,2,FALSE))</f>
        <v>16</v>
      </c>
      <c r="J129" s="61">
        <f>IF(ISERROR(VLOOKUP(B129,IOTA!$B$5:$C$129,2,FALSE)),0,VLOOKUP(B129,IOTA!$B$5:$C$129,2,FALSE))</f>
        <v>-6.30412316319455E-16</v>
      </c>
      <c r="K129" s="62">
        <f>IF(ISERROR(VLOOKUP(B129,AWARDS!$B$6:$C$130,2,FALSE)),0,VLOOKUP(B129,AWARDS!$B$6:$C$130,2,FALSE))</f>
        <v>0</v>
      </c>
      <c r="L129" s="61">
        <f>IF(ISERROR(VLOOKUP(B129,Конструктор!$B$6:$C$130,2,FALSE)),0,VLOOKUP(B129,Конструктор!$B$6:$C$130,2,FALSE))</f>
        <v>0</v>
      </c>
    </row>
    <row r="130" spans="1:12" ht="15">
      <c r="A130" s="14">
        <v>126</v>
      </c>
      <c r="B130" s="5" t="s">
        <v>23</v>
      </c>
      <c r="C130" s="60">
        <f>D130+E130+F130+G130+H130+I130+J130+K130+L130</f>
        <v>17</v>
      </c>
      <c r="D130" s="61">
        <f>IF(ISERROR(VLOOKUP(B130,DXman_КВ!$B$6:$C$130,2,FALSE)),0,VLOOKUP(B130,DXman_КВ!$B$6:$C$130,2,FALSE))</f>
        <v>-1.7507869245664465E-15</v>
      </c>
      <c r="E130" s="62">
        <f>IF(ISERROR(VLOOKUP(B130,DXman_УКВ!$B$6:$C$130,2,FALSE)),0,VLOOKUP(B130,DXman_УКВ!$B$6:$C$130,2,FALSE))</f>
        <v>0</v>
      </c>
      <c r="F130" s="61">
        <f>IF(ISERROR(VLOOKUP(B130,Contestman!$B$5:$C$129,2,FALSE)),0,VLOOKUP(B130,Contestman!$B$5:$C$129,2,FALSE))</f>
        <v>0</v>
      </c>
      <c r="G130" s="61">
        <f>IF(ISERROR(VLOOKUP(B130,Contestman!$H$5:$I$129,2,FALSE)),0,VLOOKUP(B130,Contestman!$H$5:$I$129,2,FALSE))</f>
        <v>0</v>
      </c>
      <c r="H130" s="62">
        <f>IF(ISERROR(VLOOKUP(B130,RDA!$B$5:$C$129,2,FALSE)),0,VLOOKUP(B130,RDA!$B$5:$C$129,2,FALSE))</f>
        <v>1</v>
      </c>
      <c r="I130" s="62">
        <f>IF(ISERROR(VLOOKUP(B130,RDA!$G$5:$H$129,2,FALSE)),0,VLOOKUP(B130,RDA!$G$5:$H$129,2,FALSE))</f>
        <v>16</v>
      </c>
      <c r="J130" s="61">
        <f>IF(ISERROR(VLOOKUP(B130,IOTA!$B$5:$C$129,2,FALSE)),0,VLOOKUP(B130,IOTA!$B$5:$C$129,2,FALSE))</f>
        <v>-6.30412316319455E-16</v>
      </c>
      <c r="K130" s="62">
        <f>IF(ISERROR(VLOOKUP(B130,AWARDS!$B$6:$C$130,2,FALSE)),0,VLOOKUP(B130,AWARDS!$B$6:$C$130,2,FALSE))</f>
        <v>0</v>
      </c>
      <c r="L130" s="61">
        <f>IF(ISERROR(VLOOKUP(B130,Конструктор!$B$6:$C$130,2,FALSE)),0,VLOOKUP(B130,Конструктор!$B$6:$C$130,2,FALSE))</f>
        <v>0</v>
      </c>
    </row>
    <row r="131" spans="1:12" ht="15">
      <c r="A131" s="14">
        <v>127</v>
      </c>
      <c r="B131" s="5" t="s">
        <v>24</v>
      </c>
      <c r="C131" s="60">
        <f>D131+E131+F131+G131+H131+I131+J131+K131+L131</f>
        <v>17</v>
      </c>
      <c r="D131" s="61">
        <f>IF(ISERROR(VLOOKUP(B131,DXman_КВ!$B$6:$C$130,2,FALSE)),0,VLOOKUP(B131,DXman_КВ!$B$6:$C$130,2,FALSE))</f>
        <v>-1.7507869245664465E-15</v>
      </c>
      <c r="E131" s="62">
        <f>IF(ISERROR(VLOOKUP(B131,DXman_УКВ!$B$6:$C$130,2,FALSE)),0,VLOOKUP(B131,DXman_УКВ!$B$6:$C$130,2,FALSE))</f>
        <v>0</v>
      </c>
      <c r="F131" s="61">
        <f>IF(ISERROR(VLOOKUP(B131,Contestman!$B$5:$C$129,2,FALSE)),0,VLOOKUP(B131,Contestman!$B$5:$C$129,2,FALSE))</f>
        <v>0</v>
      </c>
      <c r="G131" s="61">
        <f>IF(ISERROR(VLOOKUP(B131,Contestman!$H$5:$I$129,2,FALSE)),0,VLOOKUP(B131,Contestman!$H$5:$I$129,2,FALSE))</f>
        <v>0</v>
      </c>
      <c r="H131" s="62">
        <f>IF(ISERROR(VLOOKUP(B131,RDA!$B$5:$C$129,2,FALSE)),0,VLOOKUP(B131,RDA!$B$5:$C$129,2,FALSE))</f>
        <v>1</v>
      </c>
      <c r="I131" s="62">
        <f>IF(ISERROR(VLOOKUP(B131,RDA!$G$5:$H$129,2,FALSE)),0,VLOOKUP(B131,RDA!$G$5:$H$129,2,FALSE))</f>
        <v>16</v>
      </c>
      <c r="J131" s="61">
        <f>IF(ISERROR(VLOOKUP(B131,IOTA!$B$5:$C$129,2,FALSE)),0,VLOOKUP(B131,IOTA!$B$5:$C$129,2,FALSE))</f>
        <v>-6.30412316319455E-16</v>
      </c>
      <c r="K131" s="62">
        <f>IF(ISERROR(VLOOKUP(B131,AWARDS!$B$6:$C$130,2,FALSE)),0,VLOOKUP(B131,AWARDS!$B$6:$C$130,2,FALSE))</f>
        <v>0</v>
      </c>
      <c r="L131" s="61">
        <f>IF(ISERROR(VLOOKUP(B131,Конструктор!$B$6:$C$130,2,FALSE)),0,VLOOKUP(B131,Конструктор!$B$6:$C$130,2,FALSE))</f>
        <v>0</v>
      </c>
    </row>
    <row r="132" spans="1:12" ht="15">
      <c r="A132" s="14">
        <v>128</v>
      </c>
      <c r="B132" s="5" t="s">
        <v>39</v>
      </c>
      <c r="C132" s="60">
        <f>D132+E132+F132+G132+H132+I132+J132+K132+L132</f>
        <v>17</v>
      </c>
      <c r="D132" s="61">
        <f>IF(ISERROR(VLOOKUP(B132,DXman_КВ!$B$6:$C$130,2,FALSE)),0,VLOOKUP(B132,DXman_КВ!$B$6:$C$130,2,FALSE))</f>
        <v>-1.7507869245664465E-15</v>
      </c>
      <c r="E132" s="62">
        <f>IF(ISERROR(VLOOKUP(B132,DXman_УКВ!$B$6:$C$130,2,FALSE)),0,VLOOKUP(B132,DXman_УКВ!$B$6:$C$130,2,FALSE))</f>
        <v>0</v>
      </c>
      <c r="F132" s="61">
        <f>IF(ISERROR(VLOOKUP(B132,Contestman!$B$5:$C$129,2,FALSE)),0,VLOOKUP(B132,Contestman!$B$5:$C$129,2,FALSE))</f>
        <v>0</v>
      </c>
      <c r="G132" s="61">
        <f>IF(ISERROR(VLOOKUP(B132,Contestman!$H$5:$I$129,2,FALSE)),0,VLOOKUP(B132,Contestman!$H$5:$I$129,2,FALSE))</f>
        <v>0</v>
      </c>
      <c r="H132" s="62">
        <f>IF(ISERROR(VLOOKUP(B132,RDA!$B$5:$C$129,2,FALSE)),0,VLOOKUP(B132,RDA!$B$5:$C$129,2,FALSE))</f>
        <v>1</v>
      </c>
      <c r="I132" s="62">
        <f>IF(ISERROR(VLOOKUP(B132,RDA!$G$5:$H$129,2,FALSE)),0,VLOOKUP(B132,RDA!$G$5:$H$129,2,FALSE))</f>
        <v>16</v>
      </c>
      <c r="J132" s="61">
        <f>IF(ISERROR(VLOOKUP(B132,IOTA!$B$5:$C$129,2,FALSE)),0,VLOOKUP(B132,IOTA!$B$5:$C$129,2,FALSE))</f>
        <v>-6.30412316319455E-16</v>
      </c>
      <c r="K132" s="62">
        <f>IF(ISERROR(VLOOKUP(B132,AWARDS!$B$6:$C$130,2,FALSE)),0,VLOOKUP(B132,AWARDS!$B$6:$C$130,2,FALSE))</f>
        <v>0</v>
      </c>
      <c r="L132" s="61">
        <f>IF(ISERROR(VLOOKUP(B132,Конструктор!$B$6:$C$130,2,FALSE)),0,VLOOKUP(B132,Конструктор!$B$6:$C$130,2,FALSE))</f>
        <v>0</v>
      </c>
    </row>
    <row r="133" spans="1:12" ht="15">
      <c r="A133" s="14">
        <v>129</v>
      </c>
      <c r="B133" s="5" t="s">
        <v>134</v>
      </c>
      <c r="C133" s="60">
        <f>D133+E133+F133+G133+H133+I133+J133+K133+L133</f>
        <v>17</v>
      </c>
      <c r="D133" s="61">
        <f>IF(ISERROR(VLOOKUP(B133,DXman_КВ!$B$6:$C$130,2,FALSE)),0,VLOOKUP(B133,DXman_КВ!$B$6:$C$130,2,FALSE))</f>
        <v>-1.7507869245664465E-15</v>
      </c>
      <c r="E133" s="62">
        <f>IF(ISERROR(VLOOKUP(B133,DXman_УКВ!$B$6:$C$130,2,FALSE)),0,VLOOKUP(B133,DXman_УКВ!$B$6:$C$130,2,FALSE))</f>
        <v>0</v>
      </c>
      <c r="F133" s="61">
        <f>IF(ISERROR(VLOOKUP(B133,Contestman!$B$5:$C$129,2,FALSE)),0,VLOOKUP(B133,Contestman!$B$5:$C$129,2,FALSE))</f>
        <v>0</v>
      </c>
      <c r="G133" s="61">
        <f>IF(ISERROR(VLOOKUP(B133,Contestman!$H$5:$I$129,2,FALSE)),0,VLOOKUP(B133,Contestman!$H$5:$I$129,2,FALSE))</f>
        <v>0</v>
      </c>
      <c r="H133" s="62">
        <f>IF(ISERROR(VLOOKUP(B133,RDA!$B$5:$C$129,2,FALSE)),0,VLOOKUP(B133,RDA!$B$5:$C$129,2,FALSE))</f>
        <v>1</v>
      </c>
      <c r="I133" s="62">
        <f>IF(ISERROR(VLOOKUP(B133,RDA!$G$5:$H$129,2,FALSE)),0,VLOOKUP(B133,RDA!$G$5:$H$129,2,FALSE))</f>
        <v>16</v>
      </c>
      <c r="J133" s="61">
        <f>IF(ISERROR(VLOOKUP(B133,IOTA!$B$5:$C$129,2,FALSE)),0,VLOOKUP(B133,IOTA!$B$5:$C$129,2,FALSE))</f>
        <v>-6.30412316319455E-16</v>
      </c>
      <c r="K133" s="62">
        <f>IF(ISERROR(VLOOKUP(B133,AWARDS!$B$6:$C$130,2,FALSE)),0,VLOOKUP(B133,AWARDS!$B$6:$C$130,2,FALSE))</f>
        <v>0</v>
      </c>
      <c r="L133" s="61">
        <f>IF(ISERROR(VLOOKUP(B133,Конструктор!$B$6:$C$130,2,FALSE)),0,VLOOKUP(B133,Конструктор!$B$6:$C$130,2,FALSE))</f>
        <v>0</v>
      </c>
    </row>
    <row r="134" spans="1:12" ht="15">
      <c r="A134" s="14">
        <v>130</v>
      </c>
      <c r="B134" s="5" t="s">
        <v>135</v>
      </c>
      <c r="C134" s="60">
        <f>D134+E134+F134+G134+H134+I134+J134+K134+L134</f>
        <v>17</v>
      </c>
      <c r="D134" s="61">
        <f>IF(ISERROR(VLOOKUP(B134,DXman_КВ!$B$6:$C$130,2,FALSE)),0,VLOOKUP(B134,DXman_КВ!$B$6:$C$130,2,FALSE))</f>
        <v>-1.7507869245664465E-15</v>
      </c>
      <c r="E134" s="62">
        <f>IF(ISERROR(VLOOKUP(B134,DXman_УКВ!$B$6:$C$130,2,FALSE)),0,VLOOKUP(B134,DXman_УКВ!$B$6:$C$130,2,FALSE))</f>
        <v>0</v>
      </c>
      <c r="F134" s="61">
        <f>IF(ISERROR(VLOOKUP(B134,Contestman!$B$5:$C$129,2,FALSE)),0,VLOOKUP(B134,Contestman!$B$5:$C$129,2,FALSE))</f>
        <v>0</v>
      </c>
      <c r="G134" s="61">
        <f>IF(ISERROR(VLOOKUP(B134,Contestman!$H$5:$I$129,2,FALSE)),0,VLOOKUP(B134,Contestman!$H$5:$I$129,2,FALSE))</f>
        <v>0</v>
      </c>
      <c r="H134" s="62">
        <f>IF(ISERROR(VLOOKUP(B134,RDA!$B$5:$C$129,2,FALSE)),0,VLOOKUP(B134,RDA!$B$5:$C$129,2,FALSE))</f>
        <v>1</v>
      </c>
      <c r="I134" s="62">
        <f>IF(ISERROR(VLOOKUP(B134,RDA!$G$5:$H$129,2,FALSE)),0,VLOOKUP(B134,RDA!$G$5:$H$129,2,FALSE))</f>
        <v>16</v>
      </c>
      <c r="J134" s="61">
        <f>IF(ISERROR(VLOOKUP(B134,IOTA!$B$5:$C$129,2,FALSE)),0,VLOOKUP(B134,IOTA!$B$5:$C$129,2,FALSE))</f>
        <v>-6.30412316319455E-16</v>
      </c>
      <c r="K134" s="62">
        <f>IF(ISERROR(VLOOKUP(B134,AWARDS!$B$6:$C$130,2,FALSE)),0,VLOOKUP(B134,AWARDS!$B$6:$C$130,2,FALSE))</f>
        <v>0</v>
      </c>
      <c r="L134" s="61">
        <f>IF(ISERROR(VLOOKUP(B134,Конструктор!$B$6:$C$130,2,FALSE)),0,VLOOKUP(B134,Конструктор!$B$6:$C$130,2,FALSE))</f>
        <v>0</v>
      </c>
    </row>
    <row r="135" spans="1:12" ht="15">
      <c r="A135" s="14">
        <v>131</v>
      </c>
      <c r="B135" s="5" t="s">
        <v>166</v>
      </c>
      <c r="C135" s="60">
        <f>D135+E135+F135+G135+H135+I135+J135+K135+L135</f>
        <v>13.55</v>
      </c>
      <c r="D135" s="61">
        <f>IF(ISERROR(VLOOKUP(B135,DXman_КВ!$B$6:$C$130,2,FALSE)),0,VLOOKUP(B135,DXman_КВ!$B$6:$C$130,2,FALSE))</f>
        <v>0</v>
      </c>
      <c r="E135" s="62">
        <f>IF(ISERROR(VLOOKUP(B135,DXman_УКВ!$B$6:$C$130,2,FALSE)),0,VLOOKUP(B135,DXman_УКВ!$B$6:$C$130,2,FALSE))</f>
        <v>0</v>
      </c>
      <c r="F135" s="61">
        <f>IF(ISERROR(VLOOKUP(B135,Contestman!$B$5:$C$129,2,FALSE)),0,VLOOKUP(B135,Contestman!$B$5:$C$129,2,FALSE))</f>
        <v>0</v>
      </c>
      <c r="G135" s="61">
        <f>IF(ISERROR(VLOOKUP(B135,Contestman!$H$5:$I$129,2,FALSE)),0,VLOOKUP(B135,Contestman!$H$5:$I$129,2,FALSE))</f>
        <v>13.55</v>
      </c>
      <c r="H135" s="62">
        <f>IF(ISERROR(VLOOKUP(B135,RDA!$B$5:$C$129,2,FALSE)),0,VLOOKUP(B135,RDA!$B$5:$C$129,2,FALSE))</f>
        <v>0</v>
      </c>
      <c r="I135" s="62">
        <f>IF(ISERROR(VLOOKUP(B135,RDA!$G$5:$H$129,2,FALSE)),0,VLOOKUP(B135,RDA!$G$5:$H$129,2,FALSE))</f>
        <v>0</v>
      </c>
      <c r="J135" s="61">
        <f>IF(ISERROR(VLOOKUP(B135,IOTA!$B$5:$C$129,2,FALSE)),0,VLOOKUP(B135,IOTA!$B$5:$C$129,2,FALSE))</f>
        <v>0</v>
      </c>
      <c r="K135" s="62">
        <f>IF(ISERROR(VLOOKUP(B135,AWARDS!$B$6:$C$130,2,FALSE)),0,VLOOKUP(B135,AWARDS!$B$6:$C$130,2,FALSE))</f>
        <v>0</v>
      </c>
      <c r="L135" s="61">
        <f>IF(ISERROR(VLOOKUP(B135,Конструктор!$B$6:$C$130,2,FALSE)),0,VLOOKUP(B135,Конструктор!$B$6:$C$130,2,FALSE))</f>
        <v>0</v>
      </c>
    </row>
    <row r="136" spans="1:12" ht="15">
      <c r="A136" s="14">
        <v>132</v>
      </c>
      <c r="B136" s="5" t="s">
        <v>167</v>
      </c>
      <c r="C136" s="60">
        <f>D136+E136+F136+G136+H136+I136+J136+K136+L136</f>
        <v>0</v>
      </c>
      <c r="D136" s="61">
        <f>IF(ISERROR(VLOOKUP(B136,DXman_КВ!$B$6:$C$130,2,FALSE)),0,VLOOKUP(B136,DXman_КВ!$B$6:$C$130,2,FALSE))</f>
        <v>0</v>
      </c>
      <c r="E136" s="62">
        <f>IF(ISERROR(VLOOKUP(B136,DXman_УКВ!$B$6:$C$130,2,FALSE)),0,VLOOKUP(B136,DXman_УКВ!$B$6:$C$130,2,FALSE))</f>
        <v>0</v>
      </c>
      <c r="F136" s="61">
        <f>IF(ISERROR(VLOOKUP(B136,Contestman!$B$5:$C$129,2,FALSE)),0,VLOOKUP(B136,Contestman!$B$5:$C$129,2,FALSE))</f>
        <v>0</v>
      </c>
      <c r="G136" s="61">
        <f>IF(ISERROR(VLOOKUP(B136,Contestman!$H$5:$I$129,2,FALSE)),0,VLOOKUP(B136,Contestman!$H$5:$I$129,2,FALSE))</f>
        <v>0</v>
      </c>
      <c r="H136" s="62">
        <f>IF(ISERROR(VLOOKUP(B136,RDA!$B$5:$C$129,2,FALSE)),0,VLOOKUP(B136,RDA!$B$5:$C$129,2,FALSE))</f>
        <v>0</v>
      </c>
      <c r="I136" s="62">
        <f>IF(ISERROR(VLOOKUP(B136,RDA!$G$5:$H$129,2,FALSE)),0,VLOOKUP(B136,RDA!$G$5:$H$129,2,FALSE))</f>
        <v>0</v>
      </c>
      <c r="J136" s="61">
        <f>IF(ISERROR(VLOOKUP(B136,IOTA!$B$5:$C$129,2,FALSE)),0,VLOOKUP(B136,IOTA!$B$5:$C$129,2,FALSE))</f>
        <v>0</v>
      </c>
      <c r="K136" s="62">
        <f>IF(ISERROR(VLOOKUP(B136,AWARDS!$B$6:$C$130,2,FALSE)),0,VLOOKUP(B136,AWARDS!$B$6:$C$130,2,FALSE))</f>
        <v>0</v>
      </c>
      <c r="L136" s="61">
        <f>IF(ISERROR(VLOOKUP(B136,Конструктор!$B$6:$C$130,2,FALSE)),0,VLOOKUP(B136,Конструктор!$B$6:$C$130,2,FALSE))</f>
        <v>0</v>
      </c>
    </row>
    <row r="137" spans="1:12" ht="15">
      <c r="A137" s="14">
        <v>133</v>
      </c>
      <c r="B137" s="5" t="s">
        <v>168</v>
      </c>
      <c r="C137" s="60">
        <f>D137+E137+F137+G137+H137+I137+J137+K137+L137</f>
        <v>0</v>
      </c>
      <c r="D137" s="61">
        <f>IF(ISERROR(VLOOKUP(B137,DXman_КВ!$B$6:$C$130,2,FALSE)),0,VLOOKUP(B137,DXman_КВ!$B$6:$C$130,2,FALSE))</f>
        <v>0</v>
      </c>
      <c r="E137" s="62">
        <f>IF(ISERROR(VLOOKUP(B137,DXman_УКВ!$B$6:$C$130,2,FALSE)),0,VLOOKUP(B137,DXman_УКВ!$B$6:$C$130,2,FALSE))</f>
        <v>0</v>
      </c>
      <c r="F137" s="61">
        <f>IF(ISERROR(VLOOKUP(B137,Contestman!$B$5:$C$129,2,FALSE)),0,VLOOKUP(B137,Contestman!$B$5:$C$129,2,FALSE))</f>
        <v>0</v>
      </c>
      <c r="G137" s="61">
        <f>IF(ISERROR(VLOOKUP(B137,Contestman!$H$5:$I$129,2,FALSE)),0,VLOOKUP(B137,Contestman!$H$5:$I$129,2,FALSE))</f>
        <v>0</v>
      </c>
      <c r="H137" s="62">
        <f>IF(ISERROR(VLOOKUP(B137,RDA!$B$5:$C$129,2,FALSE)),0,VLOOKUP(B137,RDA!$B$5:$C$129,2,FALSE))</f>
        <v>0</v>
      </c>
      <c r="I137" s="62">
        <f>IF(ISERROR(VLOOKUP(B137,RDA!$G$5:$H$129,2,FALSE)),0,VLOOKUP(B137,RDA!$G$5:$H$129,2,FALSE))</f>
        <v>0</v>
      </c>
      <c r="J137" s="61">
        <f>IF(ISERROR(VLOOKUP(B137,IOTA!$B$5:$C$129,2,FALSE)),0,VLOOKUP(B137,IOTA!$B$5:$C$129,2,FALSE))</f>
        <v>0</v>
      </c>
      <c r="K137" s="62">
        <f>IF(ISERROR(VLOOKUP(B137,AWARDS!$B$6:$C$130,2,FALSE)),0,VLOOKUP(B137,AWARDS!$B$6:$C$130,2,FALSE))</f>
        <v>0</v>
      </c>
      <c r="L137" s="61">
        <f>IF(ISERROR(VLOOKUP(B137,Конструктор!$B$6:$C$130,2,FALSE)),0,VLOOKUP(B137,Конструктор!$B$6:$C$130,2,FALSE))</f>
        <v>0</v>
      </c>
    </row>
    <row r="138" spans="1:12" ht="15">
      <c r="A138" s="14">
        <v>134</v>
      </c>
      <c r="B138" s="5" t="s">
        <v>165</v>
      </c>
      <c r="C138" s="60">
        <f>D138+E138+F138+G138+H138+I138+J138+K138+L138</f>
        <v>0</v>
      </c>
      <c r="D138" s="61">
        <f>IF(ISERROR(VLOOKUP(B138,DXman_КВ!$B$6:$C$130,2,FALSE)),0,VLOOKUP(B138,DXman_КВ!$B$6:$C$130,2,FALSE))</f>
        <v>0</v>
      </c>
      <c r="E138" s="62">
        <f>IF(ISERROR(VLOOKUP(B138,DXman_УКВ!$B$6:$C$130,2,FALSE)),0,VLOOKUP(B138,DXman_УКВ!$B$6:$C$130,2,FALSE))</f>
        <v>0</v>
      </c>
      <c r="F138" s="61">
        <f>IF(ISERROR(VLOOKUP(B138,Contestman!$B$5:$C$129,2,FALSE)),0,VLOOKUP(B138,Contestman!$B$5:$C$129,2,FALSE))</f>
        <v>0</v>
      </c>
      <c r="G138" s="61">
        <f>IF(ISERROR(VLOOKUP(B138,Contestman!$H$5:$I$129,2,FALSE)),0,VLOOKUP(B138,Contestman!$H$5:$I$129,2,FALSE))</f>
        <v>0</v>
      </c>
      <c r="H138" s="62">
        <f>IF(ISERROR(VLOOKUP(B138,RDA!$B$5:$C$129,2,FALSE)),0,VLOOKUP(B138,RDA!$B$5:$C$129,2,FALSE))</f>
        <v>0</v>
      </c>
      <c r="I138" s="62">
        <f>IF(ISERROR(VLOOKUP(B138,RDA!$G$5:$H$129,2,FALSE)),0,VLOOKUP(B138,RDA!$G$5:$H$129,2,FALSE))</f>
        <v>0</v>
      </c>
      <c r="J138" s="61">
        <f>IF(ISERROR(VLOOKUP(B138,IOTA!$B$5:$C$129,2,FALSE)),0,VLOOKUP(B138,IOTA!$B$5:$C$129,2,FALSE))</f>
        <v>0</v>
      </c>
      <c r="K138" s="62">
        <f>IF(ISERROR(VLOOKUP(B138,AWARDS!$B$6:$C$130,2,FALSE)),0,VLOOKUP(B138,AWARDS!$B$6:$C$130,2,FALSE))</f>
        <v>0</v>
      </c>
      <c r="L138" s="61">
        <f>IF(ISERROR(VLOOKUP(B138,Конструктор!$B$6:$C$130,2,FALSE)),0,VLOOKUP(B138,Конструктор!$B$6:$C$130,2,FALSE))</f>
        <v>0</v>
      </c>
    </row>
    <row r="139" spans="1:12" ht="15">
      <c r="A139" s="14">
        <v>135</v>
      </c>
      <c r="B139" s="5"/>
      <c r="C139" s="60">
        <f>D139+E139+F139+G139+H139+I139+J139+K139+L139</f>
        <v>0</v>
      </c>
      <c r="D139" s="61">
        <f>IF(ISERROR(VLOOKUP(B139,DXman_КВ!$B$6:$C$130,2,FALSE)),0,VLOOKUP(B139,DXman_КВ!$B$6:$C$130,2,FALSE))</f>
        <v>0</v>
      </c>
      <c r="E139" s="62">
        <f>IF(ISERROR(VLOOKUP(B139,DXman_УКВ!$B$6:$C$130,2,FALSE)),0,VLOOKUP(B139,DXman_УКВ!$B$6:$C$130,2,FALSE))</f>
        <v>0</v>
      </c>
      <c r="F139" s="61">
        <f>IF(ISERROR(VLOOKUP(B139,Contestman!$B$5:$C$129,2,FALSE)),0,VLOOKUP(B139,Contestman!$B$5:$C$129,2,FALSE))</f>
        <v>0</v>
      </c>
      <c r="G139" s="61">
        <f>IF(ISERROR(VLOOKUP(B139,Contestman!$H$5:$I$129,2,FALSE)),0,VLOOKUP(B139,Contestman!$H$5:$I$129,2,FALSE))</f>
        <v>0</v>
      </c>
      <c r="H139" s="62">
        <f>IF(ISERROR(VLOOKUP(B139,RDA!$B$5:$C$129,2,FALSE)),0,VLOOKUP(B139,RDA!$B$5:$C$129,2,FALSE))</f>
        <v>0</v>
      </c>
      <c r="I139" s="62">
        <f>IF(ISERROR(VLOOKUP(B139,RDA!$G$5:$H$129,2,FALSE)),0,VLOOKUP(B139,RDA!$G$5:$H$129,2,FALSE))</f>
        <v>0</v>
      </c>
      <c r="J139" s="61">
        <f>IF(ISERROR(VLOOKUP(B139,IOTA!$B$5:$C$129,2,FALSE)),0,VLOOKUP(B139,IOTA!$B$5:$C$129,2,FALSE))</f>
        <v>0</v>
      </c>
      <c r="K139" s="62">
        <f>IF(ISERROR(VLOOKUP(B139,AWARDS!$B$6:$C$130,2,FALSE)),0,VLOOKUP(B139,AWARDS!$B$6:$C$130,2,FALSE))</f>
        <v>0</v>
      </c>
      <c r="L139" s="61">
        <f>IF(ISERROR(VLOOKUP(B139,Конструктор!$B$6:$C$130,2,FALSE)),0,VLOOKUP(B139,Конструктор!$B$6:$C$130,2,FALSE))</f>
        <v>0</v>
      </c>
    </row>
    <row r="140" spans="1:12" ht="15">
      <c r="A140" s="14">
        <v>136</v>
      </c>
      <c r="B140" s="5"/>
      <c r="C140" s="60">
        <f>D140+E140+F140+G140+H140+I140+J140+K140+L140</f>
        <v>0</v>
      </c>
      <c r="D140" s="61">
        <f>IF(ISERROR(VLOOKUP(B140,DXman_КВ!$B$6:$C$130,2,FALSE)),0,VLOOKUP(B140,DXman_КВ!$B$6:$C$130,2,FALSE))</f>
        <v>0</v>
      </c>
      <c r="E140" s="62">
        <f>IF(ISERROR(VLOOKUP(B140,DXman_УКВ!$B$6:$C$130,2,FALSE)),0,VLOOKUP(B140,DXman_УКВ!$B$6:$C$130,2,FALSE))</f>
        <v>0</v>
      </c>
      <c r="F140" s="61">
        <f>IF(ISERROR(VLOOKUP(B140,Contestman!$B$5:$C$129,2,FALSE)),0,VLOOKUP(B140,Contestman!$B$5:$C$129,2,FALSE))</f>
        <v>0</v>
      </c>
      <c r="G140" s="61">
        <f>IF(ISERROR(VLOOKUP(B140,Contestman!$H$5:$I$129,2,FALSE)),0,VLOOKUP(B140,Contestman!$H$5:$I$129,2,FALSE))</f>
        <v>0</v>
      </c>
      <c r="H140" s="62">
        <f>IF(ISERROR(VLOOKUP(B140,RDA!$B$5:$C$129,2,FALSE)),0,VLOOKUP(B140,RDA!$B$5:$C$129,2,FALSE))</f>
        <v>0</v>
      </c>
      <c r="I140" s="62">
        <f>IF(ISERROR(VLOOKUP(B140,RDA!$G$5:$H$129,2,FALSE)),0,VLOOKUP(B140,RDA!$G$5:$H$129,2,FALSE))</f>
        <v>0</v>
      </c>
      <c r="J140" s="61">
        <f>IF(ISERROR(VLOOKUP(B140,IOTA!$B$5:$C$129,2,FALSE)),0,VLOOKUP(B140,IOTA!$B$5:$C$129,2,FALSE))</f>
        <v>0</v>
      </c>
      <c r="K140" s="62">
        <f>IF(ISERROR(VLOOKUP(B140,AWARDS!$B$6:$C$130,2,FALSE)),0,VLOOKUP(B140,AWARDS!$B$6:$C$130,2,FALSE))</f>
        <v>0</v>
      </c>
      <c r="L140" s="61">
        <f>IF(ISERROR(VLOOKUP(B140,Конструктор!$B$6:$C$130,2,FALSE)),0,VLOOKUP(B140,Конструктор!$B$6:$C$130,2,FALSE))</f>
        <v>0</v>
      </c>
    </row>
    <row r="141" spans="1:12" ht="15">
      <c r="A141" s="14">
        <v>137</v>
      </c>
      <c r="B141" s="5"/>
      <c r="C141" s="60">
        <f>D141+E141+F141+G141+H141+I141+J141+K141+L141</f>
        <v>0</v>
      </c>
      <c r="D141" s="61">
        <f>IF(ISERROR(VLOOKUP(B141,DXman_КВ!$B$6:$C$130,2,FALSE)),0,VLOOKUP(B141,DXman_КВ!$B$6:$C$130,2,FALSE))</f>
        <v>0</v>
      </c>
      <c r="E141" s="62">
        <f>IF(ISERROR(VLOOKUP(B141,DXman_УКВ!$B$6:$C$130,2,FALSE)),0,VLOOKUP(B141,DXman_УКВ!$B$6:$C$130,2,FALSE))</f>
        <v>0</v>
      </c>
      <c r="F141" s="61">
        <f>IF(ISERROR(VLOOKUP(B141,Contestman!$B$5:$C$129,2,FALSE)),0,VLOOKUP(B141,Contestman!$B$5:$C$129,2,FALSE))</f>
        <v>0</v>
      </c>
      <c r="G141" s="61">
        <f>IF(ISERROR(VLOOKUP(B141,Contestman!$H$5:$I$129,2,FALSE)),0,VLOOKUP(B141,Contestman!$H$5:$I$129,2,FALSE))</f>
        <v>0</v>
      </c>
      <c r="H141" s="62">
        <f>IF(ISERROR(VLOOKUP(B141,RDA!$B$5:$C$129,2,FALSE)),0,VLOOKUP(B141,RDA!$B$5:$C$129,2,FALSE))</f>
        <v>0</v>
      </c>
      <c r="I141" s="62">
        <f>IF(ISERROR(VLOOKUP(B141,RDA!$G$5:$H$129,2,FALSE)),0,VLOOKUP(B141,RDA!$G$5:$H$129,2,FALSE))</f>
        <v>0</v>
      </c>
      <c r="J141" s="61">
        <f>IF(ISERROR(VLOOKUP(B141,IOTA!$B$5:$C$129,2,FALSE)),0,VLOOKUP(B141,IOTA!$B$5:$C$129,2,FALSE))</f>
        <v>0</v>
      </c>
      <c r="K141" s="62">
        <f>IF(ISERROR(VLOOKUP(B141,AWARDS!$B$6:$C$130,2,FALSE)),0,VLOOKUP(B141,AWARDS!$B$6:$C$130,2,FALSE))</f>
        <v>0</v>
      </c>
      <c r="L141" s="61">
        <f>IF(ISERROR(VLOOKUP(B141,Конструктор!$B$6:$C$130,2,FALSE)),0,VLOOKUP(B141,Конструктор!$B$6:$C$130,2,FALSE))</f>
        <v>0</v>
      </c>
    </row>
    <row r="142" spans="1:12" ht="15">
      <c r="A142" s="14">
        <v>138</v>
      </c>
      <c r="B142" s="5"/>
      <c r="C142" s="60">
        <f>D142+E142+F142+G142+H142+I142+J142+K142+L142</f>
        <v>0</v>
      </c>
      <c r="D142" s="61">
        <f>IF(ISERROR(VLOOKUP(B142,DXman_КВ!$B$6:$C$130,2,FALSE)),0,VLOOKUP(B142,DXman_КВ!$B$6:$C$130,2,FALSE))</f>
        <v>0</v>
      </c>
      <c r="E142" s="62">
        <f>IF(ISERROR(VLOOKUP(B142,DXman_УКВ!$B$6:$C$130,2,FALSE)),0,VLOOKUP(B142,DXman_УКВ!$B$6:$C$130,2,FALSE))</f>
        <v>0</v>
      </c>
      <c r="F142" s="61">
        <f>IF(ISERROR(VLOOKUP(B142,Contestman!$B$5:$C$129,2,FALSE)),0,VLOOKUP(B142,Contestman!$B$5:$C$129,2,FALSE))</f>
        <v>0</v>
      </c>
      <c r="G142" s="61">
        <f>IF(ISERROR(VLOOKUP(B142,Contestman!$H$5:$I$129,2,FALSE)),0,VLOOKUP(B142,Contestman!$H$5:$I$129,2,FALSE))</f>
        <v>0</v>
      </c>
      <c r="H142" s="62">
        <f>IF(ISERROR(VLOOKUP(B142,RDA!$B$5:$C$129,2,FALSE)),0,VLOOKUP(B142,RDA!$B$5:$C$129,2,FALSE))</f>
        <v>0</v>
      </c>
      <c r="I142" s="62">
        <f>IF(ISERROR(VLOOKUP(B142,RDA!$G$5:$H$129,2,FALSE)),0,VLOOKUP(B142,RDA!$G$5:$H$129,2,FALSE))</f>
        <v>0</v>
      </c>
      <c r="J142" s="61">
        <f>IF(ISERROR(VLOOKUP(B142,IOTA!$B$5:$C$129,2,FALSE)),0,VLOOKUP(B142,IOTA!$B$5:$C$129,2,FALSE))</f>
        <v>0</v>
      </c>
      <c r="K142" s="62">
        <f>IF(ISERROR(VLOOKUP(B142,AWARDS!$B$6:$C$130,2,FALSE)),0,VLOOKUP(B142,AWARDS!$B$6:$C$130,2,FALSE))</f>
        <v>0</v>
      </c>
      <c r="L142" s="61">
        <f>IF(ISERROR(VLOOKUP(B142,Конструктор!$B$6:$C$130,2,FALSE)),0,VLOOKUP(B142,Конструктор!$B$6:$C$130,2,FALSE))</f>
        <v>0</v>
      </c>
    </row>
    <row r="143" spans="1:12" ht="15">
      <c r="A143" s="14">
        <v>139</v>
      </c>
      <c r="B143" s="5"/>
      <c r="C143" s="60">
        <f>D143+E143+F143+G143+H143+I143+J143+K143+L143</f>
        <v>0</v>
      </c>
      <c r="D143" s="61">
        <f>IF(ISERROR(VLOOKUP(B143,DXman_КВ!$B$6:$C$130,2,FALSE)),0,VLOOKUP(B143,DXman_КВ!$B$6:$C$130,2,FALSE))</f>
        <v>0</v>
      </c>
      <c r="E143" s="62">
        <f>IF(ISERROR(VLOOKUP(B143,DXman_УКВ!$B$6:$C$130,2,FALSE)),0,VLOOKUP(B143,DXman_УКВ!$B$6:$C$130,2,FALSE))</f>
        <v>0</v>
      </c>
      <c r="F143" s="61">
        <f>IF(ISERROR(VLOOKUP(B143,Contestman!$B$5:$C$129,2,FALSE)),0,VLOOKUP(B143,Contestman!$B$5:$C$129,2,FALSE))</f>
        <v>0</v>
      </c>
      <c r="G143" s="61">
        <f>IF(ISERROR(VLOOKUP(B143,Contestman!$H$5:$I$129,2,FALSE)),0,VLOOKUP(B143,Contestman!$H$5:$I$129,2,FALSE))</f>
        <v>0</v>
      </c>
      <c r="H143" s="62">
        <f>IF(ISERROR(VLOOKUP(B143,RDA!$B$5:$C$129,2,FALSE)),0,VLOOKUP(B143,RDA!$B$5:$C$129,2,FALSE))</f>
        <v>0</v>
      </c>
      <c r="I143" s="62">
        <f>IF(ISERROR(VLOOKUP(B143,RDA!$G$5:$H$129,2,FALSE)),0,VLOOKUP(B143,RDA!$G$5:$H$129,2,FALSE))</f>
        <v>0</v>
      </c>
      <c r="J143" s="61">
        <f>IF(ISERROR(VLOOKUP(B143,IOTA!$B$5:$C$129,2,FALSE)),0,VLOOKUP(B143,IOTA!$B$5:$C$129,2,FALSE))</f>
        <v>0</v>
      </c>
      <c r="K143" s="62">
        <f>IF(ISERROR(VLOOKUP(B143,AWARDS!$B$6:$C$130,2,FALSE)),0,VLOOKUP(B143,AWARDS!$B$6:$C$130,2,FALSE))</f>
        <v>0</v>
      </c>
      <c r="L143" s="61">
        <f>IF(ISERROR(VLOOKUP(B143,Конструктор!$B$6:$C$130,2,FALSE)),0,VLOOKUP(B143,Конструктор!$B$6:$C$130,2,FALSE))</f>
        <v>0</v>
      </c>
    </row>
    <row r="144" spans="1:12" ht="15">
      <c r="A144" s="14">
        <v>140</v>
      </c>
      <c r="B144" s="5"/>
      <c r="C144" s="60">
        <f>D144+E144+F144+G144+H144+I144+J144+K144+L144</f>
        <v>0</v>
      </c>
      <c r="D144" s="61">
        <f>IF(ISERROR(VLOOKUP(B144,DXman_КВ!$B$6:$C$130,2,FALSE)),0,VLOOKUP(B144,DXman_КВ!$B$6:$C$130,2,FALSE))</f>
        <v>0</v>
      </c>
      <c r="E144" s="62">
        <f>IF(ISERROR(VLOOKUP(B144,DXman_УКВ!$B$6:$C$130,2,FALSE)),0,VLOOKUP(B144,DXman_УКВ!$B$6:$C$130,2,FALSE))</f>
        <v>0</v>
      </c>
      <c r="F144" s="61">
        <f>IF(ISERROR(VLOOKUP(B144,Contestman!$B$5:$C$129,2,FALSE)),0,VLOOKUP(B144,Contestman!$B$5:$C$129,2,FALSE))</f>
        <v>0</v>
      </c>
      <c r="G144" s="61">
        <f>IF(ISERROR(VLOOKUP(B144,Contestman!$H$5:$I$129,2,FALSE)),0,VLOOKUP(B144,Contestman!$H$5:$I$129,2,FALSE))</f>
        <v>0</v>
      </c>
      <c r="H144" s="62">
        <f>IF(ISERROR(VLOOKUP(B144,RDA!$B$5:$C$129,2,FALSE)),0,VLOOKUP(B144,RDA!$B$5:$C$129,2,FALSE))</f>
        <v>0</v>
      </c>
      <c r="I144" s="62">
        <f>IF(ISERROR(VLOOKUP(B144,RDA!$G$5:$H$129,2,FALSE)),0,VLOOKUP(B144,RDA!$G$5:$H$129,2,FALSE))</f>
        <v>0</v>
      </c>
      <c r="J144" s="61">
        <f>IF(ISERROR(VLOOKUP(B144,IOTA!$B$5:$C$129,2,FALSE)),0,VLOOKUP(B144,IOTA!$B$5:$C$129,2,FALSE))</f>
        <v>0</v>
      </c>
      <c r="K144" s="62">
        <f>IF(ISERROR(VLOOKUP(B144,AWARDS!$B$6:$C$130,2,FALSE)),0,VLOOKUP(B144,AWARDS!$B$6:$C$130,2,FALSE))</f>
        <v>0</v>
      </c>
      <c r="L144" s="61">
        <f>IF(ISERROR(VLOOKUP(B144,Конструктор!$B$6:$C$130,2,FALSE)),0,VLOOKUP(B144,Конструктор!$B$6:$C$130,2,FALSE))</f>
        <v>0</v>
      </c>
    </row>
    <row r="145" spans="1:12" ht="15">
      <c r="A145" s="14">
        <v>141</v>
      </c>
      <c r="B145" s="5"/>
      <c r="C145" s="60">
        <f>D145+E145+F145+G145+H145+I145+J145+K145+L145</f>
        <v>0</v>
      </c>
      <c r="D145" s="61">
        <f>IF(ISERROR(VLOOKUP(B145,DXman_КВ!$B$6:$C$130,2,FALSE)),0,VLOOKUP(B145,DXman_КВ!$B$6:$C$130,2,FALSE))</f>
        <v>0</v>
      </c>
      <c r="E145" s="62">
        <f>IF(ISERROR(VLOOKUP(B145,DXman_УКВ!$B$6:$C$130,2,FALSE)),0,VLOOKUP(B145,DXman_УКВ!$B$6:$C$130,2,FALSE))</f>
        <v>0</v>
      </c>
      <c r="F145" s="61">
        <f>IF(ISERROR(VLOOKUP(B145,Contestman!$B$5:$C$129,2,FALSE)),0,VLOOKUP(B145,Contestman!$B$5:$C$129,2,FALSE))</f>
        <v>0</v>
      </c>
      <c r="G145" s="61">
        <f>IF(ISERROR(VLOOKUP(B145,Contestman!$H$5:$I$129,2,FALSE)),0,VLOOKUP(B145,Contestman!$H$5:$I$129,2,FALSE))</f>
        <v>0</v>
      </c>
      <c r="H145" s="62">
        <f>IF(ISERROR(VLOOKUP(B145,RDA!$B$5:$C$129,2,FALSE)),0,VLOOKUP(B145,RDA!$B$5:$C$129,2,FALSE))</f>
        <v>0</v>
      </c>
      <c r="I145" s="62">
        <f>IF(ISERROR(VLOOKUP(B145,RDA!$G$5:$H$129,2,FALSE)),0,VLOOKUP(B145,RDA!$G$5:$H$129,2,FALSE))</f>
        <v>0</v>
      </c>
      <c r="J145" s="61">
        <f>IF(ISERROR(VLOOKUP(B145,IOTA!$B$5:$C$129,2,FALSE)),0,VLOOKUP(B145,IOTA!$B$5:$C$129,2,FALSE))</f>
        <v>0</v>
      </c>
      <c r="K145" s="62">
        <f>IF(ISERROR(VLOOKUP(B145,AWARDS!$B$6:$C$130,2,FALSE)),0,VLOOKUP(B145,AWARDS!$B$6:$C$130,2,FALSE))</f>
        <v>0</v>
      </c>
      <c r="L145" s="61">
        <f>IF(ISERROR(VLOOKUP(B145,Конструктор!$B$6:$C$130,2,FALSE)),0,VLOOKUP(B145,Конструктор!$B$6:$C$130,2,FALSE))</f>
        <v>0</v>
      </c>
    </row>
    <row r="146" spans="1:12" ht="15">
      <c r="A146" s="14">
        <v>142</v>
      </c>
      <c r="B146" s="5"/>
      <c r="C146" s="60">
        <f>D146+E146+F146+G146+H146+I146+J146+K146+L146</f>
        <v>0</v>
      </c>
      <c r="D146" s="61">
        <f>IF(ISERROR(VLOOKUP(B146,DXman_КВ!$B$6:$C$130,2,FALSE)),0,VLOOKUP(B146,DXman_КВ!$B$6:$C$130,2,FALSE))</f>
        <v>0</v>
      </c>
      <c r="E146" s="62">
        <f>IF(ISERROR(VLOOKUP(B146,DXman_УКВ!$B$6:$C$130,2,FALSE)),0,VLOOKUP(B146,DXman_УКВ!$B$6:$C$130,2,FALSE))</f>
        <v>0</v>
      </c>
      <c r="F146" s="61">
        <f>IF(ISERROR(VLOOKUP(B146,Contestman!$B$5:$C$129,2,FALSE)),0,VLOOKUP(B146,Contestman!$B$5:$C$129,2,FALSE))</f>
        <v>0</v>
      </c>
      <c r="G146" s="61">
        <f>IF(ISERROR(VLOOKUP(B146,Contestman!$H$5:$I$129,2,FALSE)),0,VLOOKUP(B146,Contestman!$H$5:$I$129,2,FALSE))</f>
        <v>0</v>
      </c>
      <c r="H146" s="62">
        <f>IF(ISERROR(VLOOKUP(B146,RDA!$B$5:$C$129,2,FALSE)),0,VLOOKUP(B146,RDA!$B$5:$C$129,2,FALSE))</f>
        <v>0</v>
      </c>
      <c r="I146" s="62">
        <f>IF(ISERROR(VLOOKUP(B146,RDA!$G$5:$H$129,2,FALSE)),0,VLOOKUP(B146,RDA!$G$5:$H$129,2,FALSE))</f>
        <v>0</v>
      </c>
      <c r="J146" s="61">
        <f>IF(ISERROR(VLOOKUP(B146,IOTA!$B$5:$C$129,2,FALSE)),0,VLOOKUP(B146,IOTA!$B$5:$C$129,2,FALSE))</f>
        <v>0</v>
      </c>
      <c r="K146" s="62">
        <f>IF(ISERROR(VLOOKUP(B146,AWARDS!$B$6:$C$130,2,FALSE)),0,VLOOKUP(B146,AWARDS!$B$6:$C$130,2,FALSE))</f>
        <v>0</v>
      </c>
      <c r="L146" s="61">
        <f>IF(ISERROR(VLOOKUP(B146,Конструктор!$B$6:$C$130,2,FALSE)),0,VLOOKUP(B146,Конструктор!$B$6:$C$130,2,FALSE))</f>
        <v>0</v>
      </c>
    </row>
    <row r="147" spans="1:12" ht="15">
      <c r="A147" s="14">
        <v>143</v>
      </c>
      <c r="B147" s="5"/>
      <c r="C147" s="60">
        <f>D147+E147+F147+G147+H147+I147+J147+K147+L147</f>
        <v>0</v>
      </c>
      <c r="D147" s="61">
        <f>IF(ISERROR(VLOOKUP(B147,DXman_КВ!$B$6:$C$130,2,FALSE)),0,VLOOKUP(B147,DXman_КВ!$B$6:$C$130,2,FALSE))</f>
        <v>0</v>
      </c>
      <c r="E147" s="62">
        <f>IF(ISERROR(VLOOKUP(B147,DXman_УКВ!$B$6:$C$130,2,FALSE)),0,VLOOKUP(B147,DXman_УКВ!$B$6:$C$130,2,FALSE))</f>
        <v>0</v>
      </c>
      <c r="F147" s="61">
        <f>IF(ISERROR(VLOOKUP(B147,Contestman!$B$5:$C$129,2,FALSE)),0,VLOOKUP(B147,Contestman!$B$5:$C$129,2,FALSE))</f>
        <v>0</v>
      </c>
      <c r="G147" s="61">
        <f>IF(ISERROR(VLOOKUP(B147,Contestman!$H$5:$I$129,2,FALSE)),0,VLOOKUP(B147,Contestman!$H$5:$I$129,2,FALSE))</f>
        <v>0</v>
      </c>
      <c r="H147" s="62">
        <f>IF(ISERROR(VLOOKUP(B147,RDA!$B$5:$C$129,2,FALSE)),0,VLOOKUP(B147,RDA!$B$5:$C$129,2,FALSE))</f>
        <v>0</v>
      </c>
      <c r="I147" s="62">
        <f>IF(ISERROR(VLOOKUP(B147,RDA!$G$5:$H$129,2,FALSE)),0,VLOOKUP(B147,RDA!$G$5:$H$129,2,FALSE))</f>
        <v>0</v>
      </c>
      <c r="J147" s="61">
        <f>IF(ISERROR(VLOOKUP(B147,IOTA!$B$5:$C$129,2,FALSE)),0,VLOOKUP(B147,IOTA!$B$5:$C$129,2,FALSE))</f>
        <v>0</v>
      </c>
      <c r="K147" s="62">
        <f>IF(ISERROR(VLOOKUP(B147,AWARDS!$B$6:$C$130,2,FALSE)),0,VLOOKUP(B147,AWARDS!$B$6:$C$130,2,FALSE))</f>
        <v>0</v>
      </c>
      <c r="L147" s="61">
        <f>IF(ISERROR(VLOOKUP(B147,Конструктор!$B$6:$C$130,2,FALSE)),0,VLOOKUP(B147,Конструктор!$B$6:$C$130,2,FALSE))</f>
        <v>0</v>
      </c>
    </row>
    <row r="148" spans="1:12" ht="15">
      <c r="A148" s="14">
        <v>144</v>
      </c>
      <c r="B148" s="5"/>
      <c r="C148" s="60">
        <f>D148+E148+F148+G148+H148+I148+J148+K148+L148</f>
        <v>0</v>
      </c>
      <c r="D148" s="61">
        <f>IF(ISERROR(VLOOKUP(B148,DXman_КВ!$B$6:$C$130,2,FALSE)),0,VLOOKUP(B148,DXman_КВ!$B$6:$C$130,2,FALSE))</f>
        <v>0</v>
      </c>
      <c r="E148" s="62">
        <f>IF(ISERROR(VLOOKUP(B148,DXman_УКВ!$B$6:$C$130,2,FALSE)),0,VLOOKUP(B148,DXman_УКВ!$B$6:$C$130,2,FALSE))</f>
        <v>0</v>
      </c>
      <c r="F148" s="61">
        <f>IF(ISERROR(VLOOKUP(B148,Contestman!$B$5:$C$129,2,FALSE)),0,VLOOKUP(B148,Contestman!$B$5:$C$129,2,FALSE))</f>
        <v>0</v>
      </c>
      <c r="G148" s="61">
        <f>IF(ISERROR(VLOOKUP(B148,Contestman!$H$5:$I$129,2,FALSE)),0,VLOOKUP(B148,Contestman!$H$5:$I$129,2,FALSE))</f>
        <v>0</v>
      </c>
      <c r="H148" s="62">
        <f>IF(ISERROR(VLOOKUP(B148,RDA!$B$5:$C$129,2,FALSE)),0,VLOOKUP(B148,RDA!$B$5:$C$129,2,FALSE))</f>
        <v>0</v>
      </c>
      <c r="I148" s="62">
        <f>IF(ISERROR(VLOOKUP(B148,RDA!$G$5:$H$129,2,FALSE)),0,VLOOKUP(B148,RDA!$G$5:$H$129,2,FALSE))</f>
        <v>0</v>
      </c>
      <c r="J148" s="61">
        <f>IF(ISERROR(VLOOKUP(B148,IOTA!$B$5:$C$129,2,FALSE)),0,VLOOKUP(B148,IOTA!$B$5:$C$129,2,FALSE))</f>
        <v>0</v>
      </c>
      <c r="K148" s="62">
        <f>IF(ISERROR(VLOOKUP(B148,AWARDS!$B$6:$C$130,2,FALSE)),0,VLOOKUP(B148,AWARDS!$B$6:$C$130,2,FALSE))</f>
        <v>0</v>
      </c>
      <c r="L148" s="61">
        <f>IF(ISERROR(VLOOKUP(B148,Конструктор!$B$6:$C$130,2,FALSE)),0,VLOOKUP(B148,Конструктор!$B$6:$C$130,2,FALSE))</f>
        <v>0</v>
      </c>
    </row>
    <row r="149" spans="1:12" ht="15">
      <c r="A149" s="14">
        <v>145</v>
      </c>
      <c r="B149" s="5"/>
      <c r="C149" s="60">
        <f>D149+E149+F149+G149+H149+I149+J149+K149+L149</f>
        <v>0</v>
      </c>
      <c r="D149" s="61">
        <f>IF(ISERROR(VLOOKUP(B149,DXman_КВ!$B$6:$C$130,2,FALSE)),0,VLOOKUP(B149,DXman_КВ!$B$6:$C$130,2,FALSE))</f>
        <v>0</v>
      </c>
      <c r="E149" s="62">
        <f>IF(ISERROR(VLOOKUP(B149,DXman_УКВ!$B$6:$C$130,2,FALSE)),0,VLOOKUP(B149,DXman_УКВ!$B$6:$C$130,2,FALSE))</f>
        <v>0</v>
      </c>
      <c r="F149" s="61">
        <f>IF(ISERROR(VLOOKUP(B149,Contestman!$B$5:$C$129,2,FALSE)),0,VLOOKUP(B149,Contestman!$B$5:$C$129,2,FALSE))</f>
        <v>0</v>
      </c>
      <c r="G149" s="61">
        <f>IF(ISERROR(VLOOKUP(B149,Contestman!$H$5:$I$129,2,FALSE)),0,VLOOKUP(B149,Contestman!$H$5:$I$129,2,FALSE))</f>
        <v>0</v>
      </c>
      <c r="H149" s="62">
        <f>IF(ISERROR(VLOOKUP(B149,RDA!$B$5:$C$129,2,FALSE)),0,VLOOKUP(B149,RDA!$B$5:$C$129,2,FALSE))</f>
        <v>0</v>
      </c>
      <c r="I149" s="62">
        <f>IF(ISERROR(VLOOKUP(B149,RDA!$G$5:$H$129,2,FALSE)),0,VLOOKUP(B149,RDA!$G$5:$H$129,2,FALSE))</f>
        <v>0</v>
      </c>
      <c r="J149" s="61">
        <f>IF(ISERROR(VLOOKUP(B149,IOTA!$B$5:$C$129,2,FALSE)),0,VLOOKUP(B149,IOTA!$B$5:$C$129,2,FALSE))</f>
        <v>0</v>
      </c>
      <c r="K149" s="62">
        <f>IF(ISERROR(VLOOKUP(B149,AWARDS!$B$6:$C$130,2,FALSE)),0,VLOOKUP(B149,AWARDS!$B$6:$C$130,2,FALSE))</f>
        <v>0</v>
      </c>
      <c r="L149" s="61">
        <f>IF(ISERROR(VLOOKUP(B149,Конструктор!$B$6:$C$130,2,FALSE)),0,VLOOKUP(B149,Конструктор!$B$6:$C$130,2,FALSE))</f>
        <v>0</v>
      </c>
    </row>
    <row r="150" spans="1:12" ht="15">
      <c r="A150" s="14">
        <v>146</v>
      </c>
      <c r="B150" s="5"/>
      <c r="C150" s="60">
        <f>D150+E150+F150+G150+H150+I150+J150+K150+L150</f>
        <v>0</v>
      </c>
      <c r="D150" s="61">
        <f>IF(ISERROR(VLOOKUP(B150,DXman_КВ!$B$6:$C$130,2,FALSE)),0,VLOOKUP(B150,DXman_КВ!$B$6:$C$130,2,FALSE))</f>
        <v>0</v>
      </c>
      <c r="E150" s="62">
        <f>IF(ISERROR(VLOOKUP(B150,DXman_УКВ!$B$6:$C$130,2,FALSE)),0,VLOOKUP(B150,DXman_УКВ!$B$6:$C$130,2,FALSE))</f>
        <v>0</v>
      </c>
      <c r="F150" s="61">
        <f>IF(ISERROR(VLOOKUP(B150,Contestman!$B$5:$C$129,2,FALSE)),0,VLOOKUP(B150,Contestman!$B$5:$C$129,2,FALSE))</f>
        <v>0</v>
      </c>
      <c r="G150" s="61">
        <f>IF(ISERROR(VLOOKUP(B150,Contestman!$H$5:$I$129,2,FALSE)),0,VLOOKUP(B150,Contestman!$H$5:$I$129,2,FALSE))</f>
        <v>0</v>
      </c>
      <c r="H150" s="62">
        <f>IF(ISERROR(VLOOKUP(B150,RDA!$B$5:$C$129,2,FALSE)),0,VLOOKUP(B150,RDA!$B$5:$C$129,2,FALSE))</f>
        <v>0</v>
      </c>
      <c r="I150" s="62">
        <f>IF(ISERROR(VLOOKUP(B150,RDA!$G$5:$H$129,2,FALSE)),0,VLOOKUP(B150,RDA!$G$5:$H$129,2,FALSE))</f>
        <v>0</v>
      </c>
      <c r="J150" s="61">
        <f>IF(ISERROR(VLOOKUP(B150,IOTA!$B$5:$C$129,2,FALSE)),0,VLOOKUP(B150,IOTA!$B$5:$C$129,2,FALSE))</f>
        <v>0</v>
      </c>
      <c r="K150" s="62">
        <f>IF(ISERROR(VLOOKUP(B150,AWARDS!$B$6:$C$130,2,FALSE)),0,VLOOKUP(B150,AWARDS!$B$6:$C$130,2,FALSE))</f>
        <v>0</v>
      </c>
      <c r="L150" s="61">
        <f>IF(ISERROR(VLOOKUP(B150,Конструктор!$B$6:$C$130,2,FALSE)),0,VLOOKUP(B150,Конструктор!$B$6:$C$130,2,FALSE))</f>
        <v>0</v>
      </c>
    </row>
    <row r="151" spans="1:12" ht="15">
      <c r="A151" s="14">
        <v>147</v>
      </c>
      <c r="B151" s="5"/>
      <c r="C151" s="60">
        <f>D151+E151+F151+G151+H151+I151+J151+K151+L151</f>
        <v>0</v>
      </c>
      <c r="D151" s="61">
        <f>IF(ISERROR(VLOOKUP(B151,DXman_КВ!$B$6:$C$130,2,FALSE)),0,VLOOKUP(B151,DXman_КВ!$B$6:$C$130,2,FALSE))</f>
        <v>0</v>
      </c>
      <c r="E151" s="62">
        <f>IF(ISERROR(VLOOKUP(B151,DXman_УКВ!$B$6:$C$130,2,FALSE)),0,VLOOKUP(B151,DXman_УКВ!$B$6:$C$130,2,FALSE))</f>
        <v>0</v>
      </c>
      <c r="F151" s="61">
        <f>IF(ISERROR(VLOOKUP(B151,Contestman!$B$5:$C$129,2,FALSE)),0,VLOOKUP(B151,Contestman!$B$5:$C$129,2,FALSE))</f>
        <v>0</v>
      </c>
      <c r="G151" s="61">
        <f>IF(ISERROR(VLOOKUP(B151,Contestman!$H$5:$I$129,2,FALSE)),0,VLOOKUP(B151,Contestman!$H$5:$I$129,2,FALSE))</f>
        <v>0</v>
      </c>
      <c r="H151" s="62">
        <f>IF(ISERROR(VLOOKUP(B151,RDA!$B$5:$C$129,2,FALSE)),0,VLOOKUP(B151,RDA!$B$5:$C$129,2,FALSE))</f>
        <v>0</v>
      </c>
      <c r="I151" s="62">
        <f>IF(ISERROR(VLOOKUP(B151,RDA!$G$5:$H$129,2,FALSE)),0,VLOOKUP(B151,RDA!$G$5:$H$129,2,FALSE))</f>
        <v>0</v>
      </c>
      <c r="J151" s="61">
        <f>IF(ISERROR(VLOOKUP(B151,IOTA!$B$5:$C$129,2,FALSE)),0,VLOOKUP(B151,IOTA!$B$5:$C$129,2,FALSE))</f>
        <v>0</v>
      </c>
      <c r="K151" s="62">
        <f>IF(ISERROR(VLOOKUP(B151,AWARDS!$B$6:$C$130,2,FALSE)),0,VLOOKUP(B151,AWARDS!$B$6:$C$130,2,FALSE))</f>
        <v>0</v>
      </c>
      <c r="L151" s="61">
        <f>IF(ISERROR(VLOOKUP(B151,Конструктор!$B$6:$C$130,2,FALSE)),0,VLOOKUP(B151,Конструктор!$B$6:$C$130,2,FALSE))</f>
        <v>0</v>
      </c>
    </row>
    <row r="152" spans="1:12" ht="15">
      <c r="A152" s="14">
        <v>148</v>
      </c>
      <c r="B152" s="5"/>
      <c r="C152" s="60">
        <f>D152+E152+F152+G152+H152+I152+J152+K152+L152</f>
        <v>0</v>
      </c>
      <c r="D152" s="61">
        <f>IF(ISERROR(VLOOKUP(B152,DXman_КВ!$B$6:$C$130,2,FALSE)),0,VLOOKUP(B152,DXman_КВ!$B$6:$C$130,2,FALSE))</f>
        <v>0</v>
      </c>
      <c r="E152" s="62">
        <f>IF(ISERROR(VLOOKUP(B152,DXman_УКВ!$B$6:$C$130,2,FALSE)),0,VLOOKUP(B152,DXman_УКВ!$B$6:$C$130,2,FALSE))</f>
        <v>0</v>
      </c>
      <c r="F152" s="61">
        <f>IF(ISERROR(VLOOKUP(B152,Contestman!$B$5:$C$129,2,FALSE)),0,VLOOKUP(B152,Contestman!$B$5:$C$129,2,FALSE))</f>
        <v>0</v>
      </c>
      <c r="G152" s="61">
        <f>IF(ISERROR(VLOOKUP(B152,Contestman!$H$5:$I$129,2,FALSE)),0,VLOOKUP(B152,Contestman!$H$5:$I$129,2,FALSE))</f>
        <v>0</v>
      </c>
      <c r="H152" s="62">
        <f>IF(ISERROR(VLOOKUP(B152,RDA!$B$5:$C$129,2,FALSE)),0,VLOOKUP(B152,RDA!$B$5:$C$129,2,FALSE))</f>
        <v>0</v>
      </c>
      <c r="I152" s="62">
        <f>IF(ISERROR(VLOOKUP(B152,RDA!$G$5:$H$129,2,FALSE)),0,VLOOKUP(B152,RDA!$G$5:$H$129,2,FALSE))</f>
        <v>0</v>
      </c>
      <c r="J152" s="61">
        <f>IF(ISERROR(VLOOKUP(B152,IOTA!$B$5:$C$129,2,FALSE)),0,VLOOKUP(B152,IOTA!$B$5:$C$129,2,FALSE))</f>
        <v>0</v>
      </c>
      <c r="K152" s="62">
        <f>IF(ISERROR(VLOOKUP(B152,AWARDS!$B$6:$C$130,2,FALSE)),0,VLOOKUP(B152,AWARDS!$B$6:$C$130,2,FALSE))</f>
        <v>0</v>
      </c>
      <c r="L152" s="61">
        <f>IF(ISERROR(VLOOKUP(B152,Конструктор!$B$6:$C$130,2,FALSE)),0,VLOOKUP(B152,Конструктор!$B$6:$C$130,2,FALSE))</f>
        <v>0</v>
      </c>
    </row>
    <row r="153" spans="1:12" ht="15">
      <c r="A153" s="14">
        <v>149</v>
      </c>
      <c r="B153" s="5"/>
      <c r="C153" s="60">
        <f>D153+E153+F153+G153+H153+I153+J153+K153+L153</f>
        <v>0</v>
      </c>
      <c r="D153" s="61">
        <f>IF(ISERROR(VLOOKUP(B153,DXman_КВ!$B$6:$C$130,2,FALSE)),0,VLOOKUP(B153,DXman_КВ!$B$6:$C$130,2,FALSE))</f>
        <v>0</v>
      </c>
      <c r="E153" s="62">
        <f>IF(ISERROR(VLOOKUP(B153,DXman_УКВ!$B$6:$C$130,2,FALSE)),0,VLOOKUP(B153,DXman_УКВ!$B$6:$C$130,2,FALSE))</f>
        <v>0</v>
      </c>
      <c r="F153" s="61">
        <f>IF(ISERROR(VLOOKUP(B153,Contestman!$B$5:$C$129,2,FALSE)),0,VLOOKUP(B153,Contestman!$B$5:$C$129,2,FALSE))</f>
        <v>0</v>
      </c>
      <c r="G153" s="61">
        <f>IF(ISERROR(VLOOKUP(B153,Contestman!$H$5:$I$129,2,FALSE)),0,VLOOKUP(B153,Contestman!$H$5:$I$129,2,FALSE))</f>
        <v>0</v>
      </c>
      <c r="H153" s="62">
        <f>IF(ISERROR(VLOOKUP(B153,RDA!$B$5:$C$129,2,FALSE)),0,VLOOKUP(B153,RDA!$B$5:$C$129,2,FALSE))</f>
        <v>0</v>
      </c>
      <c r="I153" s="62">
        <f>IF(ISERROR(VLOOKUP(B153,RDA!$G$5:$H$129,2,FALSE)),0,VLOOKUP(B153,RDA!$G$5:$H$129,2,FALSE))</f>
        <v>0</v>
      </c>
      <c r="J153" s="61">
        <f>IF(ISERROR(VLOOKUP(B153,IOTA!$B$5:$C$129,2,FALSE)),0,VLOOKUP(B153,IOTA!$B$5:$C$129,2,FALSE))</f>
        <v>0</v>
      </c>
      <c r="K153" s="62">
        <f>IF(ISERROR(VLOOKUP(B153,AWARDS!$B$6:$C$130,2,FALSE)),0,VLOOKUP(B153,AWARDS!$B$6:$C$130,2,FALSE))</f>
        <v>0</v>
      </c>
      <c r="L153" s="61">
        <f>IF(ISERROR(VLOOKUP(B153,Конструктор!$B$6:$C$130,2,FALSE)),0,VLOOKUP(B153,Конструктор!$B$6:$C$130,2,FALSE))</f>
        <v>0</v>
      </c>
    </row>
    <row r="154" spans="1:12" ht="15">
      <c r="A154" s="14">
        <v>150</v>
      </c>
      <c r="B154" s="5"/>
      <c r="C154" s="60">
        <f>D154+E154+F154+G154+H154+I154+J154+K154+L154</f>
        <v>0</v>
      </c>
      <c r="D154" s="61">
        <f>IF(ISERROR(VLOOKUP(B154,DXman_КВ!$B$6:$C$130,2,FALSE)),0,VLOOKUP(B154,DXman_КВ!$B$6:$C$130,2,FALSE))</f>
        <v>0</v>
      </c>
      <c r="E154" s="62">
        <f>IF(ISERROR(VLOOKUP(B154,DXman_УКВ!$B$6:$C$130,2,FALSE)),0,VLOOKUP(B154,DXman_УКВ!$B$6:$C$130,2,FALSE))</f>
        <v>0</v>
      </c>
      <c r="F154" s="61">
        <f>IF(ISERROR(VLOOKUP(B154,Contestman!$B$5:$C$129,2,FALSE)),0,VLOOKUP(B154,Contestman!$B$5:$C$129,2,FALSE))</f>
        <v>0</v>
      </c>
      <c r="G154" s="61">
        <f>IF(ISERROR(VLOOKUP(B154,Contestman!$H$5:$I$129,2,FALSE)),0,VLOOKUP(B154,Contestman!$H$5:$I$129,2,FALSE))</f>
        <v>0</v>
      </c>
      <c r="H154" s="62">
        <f>IF(ISERROR(VLOOKUP(B154,RDA!$B$5:$C$129,2,FALSE)),0,VLOOKUP(B154,RDA!$B$5:$C$129,2,FALSE))</f>
        <v>0</v>
      </c>
      <c r="I154" s="62">
        <f>IF(ISERROR(VLOOKUP(B154,RDA!$G$5:$H$129,2,FALSE)),0,VLOOKUP(B154,RDA!$G$5:$H$129,2,FALSE))</f>
        <v>0</v>
      </c>
      <c r="J154" s="61">
        <f>IF(ISERROR(VLOOKUP(B154,IOTA!$B$5:$C$129,2,FALSE)),0,VLOOKUP(B154,IOTA!$B$5:$C$129,2,FALSE))</f>
        <v>0</v>
      </c>
      <c r="K154" s="62">
        <f>IF(ISERROR(VLOOKUP(B154,AWARDS!$B$6:$C$130,2,FALSE)),0,VLOOKUP(B154,AWARDS!$B$6:$C$130,2,FALSE))</f>
        <v>0</v>
      </c>
      <c r="L154" s="61">
        <f>IF(ISERROR(VLOOKUP(B154,Конструктор!$B$6:$C$130,2,FALSE)),0,VLOOKUP(B154,Конструктор!$B$6:$C$130,2,FALSE))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L2"/>
  </mergeCells>
  <conditionalFormatting sqref="D5:D154">
    <cfRule type="top10" priority="13" dxfId="19" stopIfTrue="1" rank="1"/>
  </conditionalFormatting>
  <conditionalFormatting sqref="G5:G154">
    <cfRule type="top10" priority="10" dxfId="19" stopIfTrue="1" rank="1"/>
  </conditionalFormatting>
  <conditionalFormatting sqref="H5:H154">
    <cfRule type="top10" priority="9" dxfId="19" stopIfTrue="1" rank="1"/>
  </conditionalFormatting>
  <conditionalFormatting sqref="I5:I154">
    <cfRule type="top10" priority="8" dxfId="19" stopIfTrue="1" rank="1"/>
  </conditionalFormatting>
  <conditionalFormatting sqref="J5:J154">
    <cfRule type="top10" priority="7" dxfId="19" stopIfTrue="1" rank="1"/>
  </conditionalFormatting>
  <conditionalFormatting sqref="K5:K154">
    <cfRule type="top10" priority="6" dxfId="19" stopIfTrue="1" rank="1"/>
  </conditionalFormatting>
  <conditionalFormatting sqref="L5:L154">
    <cfRule type="top10" priority="5" dxfId="19" stopIfTrue="1" rank="1"/>
  </conditionalFormatting>
  <conditionalFormatting sqref="E5:E154">
    <cfRule type="expression" priority="25" dxfId="16" stopIfTrue="1">
      <formula>LARGE(($E$5:$E$129),MIN(1,COUNT($E$5:$E$129)))&lt;=E5</formula>
    </cfRule>
  </conditionalFormatting>
  <conditionalFormatting sqref="F5:F154">
    <cfRule type="expression" priority="26" dxfId="16" stopIfTrue="1">
      <formula>LARGE(($F$5:$F$129),MIN(1,COUNT($F$5:$F$129)))&lt;=F5</formula>
    </cfRule>
  </conditionalFormatting>
  <conditionalFormatting sqref="C5:C154">
    <cfRule type="expression" priority="27" dxfId="17" stopIfTrue="1">
      <formula>LARGE(($C$5:$C$129),MIN(1,COUNT($C$5:$C$129)))&lt;=C5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AG15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5" sqref="C5"/>
    </sheetView>
  </sheetViews>
  <sheetFormatPr defaultColWidth="6.7109375" defaultRowHeight="15" customHeight="1"/>
  <cols>
    <col min="1" max="1" width="4.421875" style="0" bestFit="1" customWidth="1"/>
    <col min="2" max="2" width="13.28125" style="0" customWidth="1"/>
    <col min="3" max="3" width="14.28125" style="0" customWidth="1"/>
    <col min="4" max="13" width="10.140625" style="0" customWidth="1"/>
    <col min="14" max="14" width="8.140625" style="0" bestFit="1" customWidth="1"/>
  </cols>
  <sheetData>
    <row r="2" spans="2:18" ht="18">
      <c r="B2" s="98" t="s">
        <v>50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"/>
      <c r="O2" s="9"/>
      <c r="P2" s="9"/>
      <c r="Q2" s="9"/>
      <c r="R2" s="9"/>
    </row>
    <row r="3" spans="2:18" ht="18"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3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s="12" customFormat="1" ht="20.25">
      <c r="A5" s="2"/>
      <c r="B5" s="3" t="s">
        <v>32</v>
      </c>
      <c r="C5" s="3" t="s">
        <v>60</v>
      </c>
      <c r="D5" s="4" t="s">
        <v>36</v>
      </c>
      <c r="E5" s="4">
        <v>160</v>
      </c>
      <c r="F5" s="4">
        <v>80</v>
      </c>
      <c r="G5" s="4">
        <v>40</v>
      </c>
      <c r="H5" s="4">
        <v>30</v>
      </c>
      <c r="I5" s="4">
        <v>20</v>
      </c>
      <c r="J5" s="4">
        <v>17</v>
      </c>
      <c r="K5" s="4">
        <v>15</v>
      </c>
      <c r="L5" s="4">
        <v>12</v>
      </c>
      <c r="M5" s="4">
        <v>10</v>
      </c>
      <c r="N5" s="11"/>
    </row>
    <row r="6" spans="1:33" ht="15">
      <c r="A6" s="2">
        <v>1</v>
      </c>
      <c r="B6" s="5" t="s">
        <v>37</v>
      </c>
      <c r="C6" s="60">
        <f>E6*coef!$A$1+F6*coef!$A$2+G6*coef!$A$3+H6*coef!$A$4+I6*coef!$A$5+J6*coef!$A$6+K6*coef!$A$7+L6*coef!$A$8+M6*coef!$A$9+INDEX(LINEST(coef!$F$1:$F$6,coef!$G$1:$G$6^{1,2,3},TRUE),1)*D6^3+INDEX(LINEST(coef!$F$1:$F$6,coef!$G$1:$G$6^{1,2,3},TRUE),2)*D6^2+INDEX(LINEST(coef!$F$1:$F$6,coef!$G$1:$G$6^{1,2,3},TRUE),3)*D6+INDEX(LINEST(coef!$F$1:$F$6,coef!$G$1:$G$6^{1,2,3},TRUE),4)</f>
        <v>5828.000000000892</v>
      </c>
      <c r="D6" s="24">
        <v>340</v>
      </c>
      <c r="E6" s="67">
        <v>231</v>
      </c>
      <c r="F6" s="67">
        <v>283</v>
      </c>
      <c r="G6" s="24">
        <v>314</v>
      </c>
      <c r="H6" s="24">
        <v>267</v>
      </c>
      <c r="I6" s="77">
        <v>332</v>
      </c>
      <c r="J6" s="24">
        <v>286</v>
      </c>
      <c r="K6" s="67">
        <v>317</v>
      </c>
      <c r="L6" s="24">
        <v>249</v>
      </c>
      <c r="M6" s="24">
        <v>305</v>
      </c>
      <c r="N6" s="11"/>
      <c r="AG6" s="1"/>
    </row>
    <row r="7" spans="1:33" ht="15">
      <c r="A7" s="2">
        <v>2</v>
      </c>
      <c r="B7" s="5" t="s">
        <v>95</v>
      </c>
      <c r="C7" s="60">
        <f>E7*coef!$A$1+F7*coef!$A$2+G7*coef!$A$3+H7*coef!$A$4+I7*coef!$A$5+J7*coef!$A$6+K7*coef!$A$7+L7*coef!$A$8+M7*coef!$A$9+INDEX(LINEST(coef!$F$1:$F$6,coef!$G$1:$G$6^{1,2,3},TRUE),1)*D7^3+INDEX(LINEST(coef!$F$1:$F$6,coef!$G$1:$G$6^{1,2,3},TRUE),2)*D7^2+INDEX(LINEST(coef!$F$1:$F$6,coef!$G$1:$G$6^{1,2,3},TRUE),3)*D7+INDEX(LINEST(coef!$F$1:$F$6,coef!$G$1:$G$6^{1,2,3},TRUE),4)</f>
        <v>5367.000000000892</v>
      </c>
      <c r="D7" s="24">
        <v>340</v>
      </c>
      <c r="E7" s="24">
        <v>224</v>
      </c>
      <c r="F7" s="24">
        <v>275</v>
      </c>
      <c r="G7" s="24">
        <v>304</v>
      </c>
      <c r="H7" s="24">
        <v>243</v>
      </c>
      <c r="I7" s="77">
        <v>334</v>
      </c>
      <c r="J7" s="24">
        <v>212</v>
      </c>
      <c r="K7" s="24">
        <v>312</v>
      </c>
      <c r="L7" s="24">
        <v>150</v>
      </c>
      <c r="M7" s="78">
        <v>272</v>
      </c>
      <c r="N7" s="80"/>
      <c r="O7" s="79"/>
      <c r="P7" s="79"/>
      <c r="Q7" s="79"/>
      <c r="R7" s="79"/>
      <c r="S7" s="79"/>
      <c r="T7" s="79"/>
      <c r="U7" s="79"/>
      <c r="V7" s="79"/>
      <c r="W7" s="79"/>
      <c r="AG7" s="1"/>
    </row>
    <row r="8" spans="1:33" ht="15">
      <c r="A8" s="2">
        <v>3</v>
      </c>
      <c r="B8" s="5" t="s">
        <v>7</v>
      </c>
      <c r="C8" s="60">
        <f>E8*coef!$A$1+F8*coef!$A$2+G8*coef!$A$3+H8*coef!$A$4+I8*coef!$A$5+J8*coef!$A$6+K8*coef!$A$7+L8*coef!$A$8+M8*coef!$A$9+INDEX(LINEST(coef!$F$1:$F$6,coef!$G$1:$G$6^{1,2,3},TRUE),1)*D8^3+INDEX(LINEST(coef!$F$1:$F$6,coef!$G$1:$G$6^{1,2,3},TRUE),2)*D8^2+INDEX(LINEST(coef!$F$1:$F$6,coef!$G$1:$G$6^{1,2,3},TRUE),3)*D8+INDEX(LINEST(coef!$F$1:$F$6,coef!$G$1:$G$6^{1,2,3},TRUE),4)</f>
        <v>5103.132743363676</v>
      </c>
      <c r="D8" s="24">
        <v>334</v>
      </c>
      <c r="E8" s="24">
        <v>137</v>
      </c>
      <c r="F8" s="24">
        <v>214</v>
      </c>
      <c r="G8" s="24">
        <v>305</v>
      </c>
      <c r="H8" s="24">
        <v>288</v>
      </c>
      <c r="I8" s="77">
        <v>323</v>
      </c>
      <c r="J8" s="24">
        <v>296</v>
      </c>
      <c r="K8" s="24">
        <v>288</v>
      </c>
      <c r="L8" s="24">
        <v>248</v>
      </c>
      <c r="M8" s="24">
        <v>249</v>
      </c>
      <c r="N8" s="11"/>
      <c r="AG8" s="1"/>
    </row>
    <row r="9" spans="1:33" ht="15">
      <c r="A9" s="2">
        <v>4</v>
      </c>
      <c r="B9" s="5" t="s">
        <v>41</v>
      </c>
      <c r="C9" s="60">
        <f>E9*coef!$A$1+F9*coef!$A$2+G9*coef!$A$3+H9*coef!$A$4+I9*coef!$A$5+J9*coef!$A$6+K9*coef!$A$7+L9*coef!$A$8+M9*coef!$A$9+INDEX(LINEST(coef!$F$1:$F$6,coef!$G$1:$G$6^{1,2,3},TRUE),1)*D9^3+INDEX(LINEST(coef!$F$1:$F$6,coef!$G$1:$G$6^{1,2,3},TRUE),2)*D9^2+INDEX(LINEST(coef!$F$1:$F$6,coef!$G$1:$G$6^{1,2,3},TRUE),3)*D9+INDEX(LINEST(coef!$F$1:$F$6,coef!$G$1:$G$6^{1,2,3},TRUE),4)</f>
        <v>4507.088495576073</v>
      </c>
      <c r="D9" s="24">
        <v>335</v>
      </c>
      <c r="E9" s="24">
        <v>107</v>
      </c>
      <c r="F9" s="24">
        <v>163</v>
      </c>
      <c r="G9" s="24">
        <v>262</v>
      </c>
      <c r="H9" s="24">
        <v>243</v>
      </c>
      <c r="I9" s="77">
        <v>318</v>
      </c>
      <c r="J9" s="67">
        <v>284</v>
      </c>
      <c r="K9" s="24">
        <v>298</v>
      </c>
      <c r="L9" s="24">
        <v>216</v>
      </c>
      <c r="M9" s="24">
        <v>209</v>
      </c>
      <c r="N9" s="11"/>
      <c r="AG9" s="1"/>
    </row>
    <row r="10" spans="1:33" ht="15">
      <c r="A10" s="2">
        <v>5</v>
      </c>
      <c r="B10" s="5" t="s">
        <v>8</v>
      </c>
      <c r="C10" s="60">
        <f>E10*coef!$A$1+F10*coef!$A$2+G10*coef!$A$3+H10*coef!$A$4+I10*coef!$A$5+J10*coef!$A$6+K10*coef!$A$7+L10*coef!$A$8+M10*coef!$A$9+INDEX(LINEST(coef!$F$1:$F$6,coef!$G$1:$G$6^{1,2,3},TRUE),1)*D10^3+INDEX(LINEST(coef!$F$1:$F$6,coef!$G$1:$G$6^{1,2,3},TRUE),2)*D10^2+INDEX(LINEST(coef!$F$1:$F$6,coef!$G$1:$G$6^{1,2,3},TRUE),3)*D10+INDEX(LINEST(coef!$F$1:$F$6,coef!$G$1:$G$6^{1,2,3},TRUE),4)</f>
        <v>4325.805309735298</v>
      </c>
      <c r="D10" s="24">
        <v>326</v>
      </c>
      <c r="E10" s="24">
        <v>78</v>
      </c>
      <c r="F10" s="24">
        <v>146</v>
      </c>
      <c r="G10" s="24">
        <v>263</v>
      </c>
      <c r="H10" s="24">
        <v>229</v>
      </c>
      <c r="I10" s="77">
        <v>298</v>
      </c>
      <c r="J10" s="24">
        <v>268</v>
      </c>
      <c r="K10" s="24">
        <v>305</v>
      </c>
      <c r="L10" s="24">
        <v>221</v>
      </c>
      <c r="M10" s="24">
        <v>242</v>
      </c>
      <c r="N10" s="11"/>
      <c r="AG10" s="1"/>
    </row>
    <row r="11" spans="1:33" ht="15">
      <c r="A11" s="2">
        <v>6</v>
      </c>
      <c r="B11" s="5" t="s">
        <v>49</v>
      </c>
      <c r="C11" s="60">
        <f>E11*coef!$A$1+F11*coef!$A$2+G11*coef!$A$3+H11*coef!$A$4+I11*coef!$A$5+J11*coef!$A$6+K11*coef!$A$7+L11*coef!$A$8+M11*coef!$A$9+INDEX(LINEST(coef!$F$1:$F$6,coef!$G$1:$G$6^{1,2,3},TRUE),1)*D11^3+INDEX(LINEST(coef!$F$1:$F$6,coef!$G$1:$G$6^{1,2,3},TRUE),2)*D11^2+INDEX(LINEST(coef!$F$1:$F$6,coef!$G$1:$G$6^{1,2,3},TRUE),3)*D11+INDEX(LINEST(coef!$F$1:$F$6,coef!$G$1:$G$6^{1,2,3},TRUE),4)</f>
        <v>4182.115044248453</v>
      </c>
      <c r="D11" s="24">
        <v>309</v>
      </c>
      <c r="E11" s="24">
        <v>133</v>
      </c>
      <c r="F11" s="24">
        <v>199</v>
      </c>
      <c r="G11" s="24">
        <v>243</v>
      </c>
      <c r="H11" s="24">
        <v>178</v>
      </c>
      <c r="I11" s="77">
        <v>258</v>
      </c>
      <c r="J11" s="24">
        <v>203</v>
      </c>
      <c r="K11" s="24">
        <v>254</v>
      </c>
      <c r="L11" s="24">
        <v>166</v>
      </c>
      <c r="M11" s="24">
        <v>217</v>
      </c>
      <c r="N11" s="11"/>
      <c r="AG11" s="1"/>
    </row>
    <row r="12" spans="1:33" ht="15">
      <c r="A12" s="2">
        <v>7</v>
      </c>
      <c r="B12" s="5" t="s">
        <v>13</v>
      </c>
      <c r="C12" s="60">
        <f>E12*coef!$A$1+F12*coef!$A$2+G12*coef!$A$3+H12*coef!$A$4+I12*coef!$A$5+J12*coef!$A$6+K12*coef!$A$7+L12*coef!$A$8+M12*coef!$A$9+INDEX(LINEST(coef!$F$1:$F$6,coef!$G$1:$G$6^{1,2,3},TRUE),1)*D12^3+INDEX(LINEST(coef!$F$1:$F$6,coef!$G$1:$G$6^{1,2,3},TRUE),2)*D12^2+INDEX(LINEST(coef!$F$1:$F$6,coef!$G$1:$G$6^{1,2,3},TRUE),3)*D12+INDEX(LINEST(coef!$F$1:$F$6,coef!$G$1:$G$6^{1,2,3},TRUE),4)</f>
        <v>3598.9292035406</v>
      </c>
      <c r="D12" s="24">
        <v>325</v>
      </c>
      <c r="E12" s="24">
        <v>90</v>
      </c>
      <c r="F12" s="24">
        <v>134</v>
      </c>
      <c r="G12" s="24">
        <v>218</v>
      </c>
      <c r="H12" s="24">
        <v>153</v>
      </c>
      <c r="I12" s="77">
        <v>267</v>
      </c>
      <c r="J12" s="24">
        <v>185</v>
      </c>
      <c r="K12" s="24">
        <v>268</v>
      </c>
      <c r="L12" s="24">
        <v>133</v>
      </c>
      <c r="M12" s="24">
        <v>159</v>
      </c>
      <c r="N12" s="11"/>
      <c r="AG12" s="1"/>
    </row>
    <row r="13" spans="1:33" ht="15">
      <c r="A13" s="2">
        <v>8</v>
      </c>
      <c r="B13" s="5" t="s">
        <v>33</v>
      </c>
      <c r="C13" s="60">
        <f>E13*coef!$A$1+F13*coef!$A$2+G13*coef!$A$3+H13*coef!$A$4+I13*coef!$A$5+J13*coef!$A$6+K13*coef!$A$7+L13*coef!$A$8+M13*coef!$A$9+INDEX(LINEST(coef!$F$1:$F$6,coef!$G$1:$G$6^{1,2,3},TRUE),1)*D13^3+INDEX(LINEST(coef!$F$1:$F$6,coef!$G$1:$G$6^{1,2,3},TRUE),2)*D13^2+INDEX(LINEST(coef!$F$1:$F$6,coef!$G$1:$G$6^{1,2,3},TRUE),3)*D13+INDEX(LINEST(coef!$F$1:$F$6,coef!$G$1:$G$6^{1,2,3},TRUE),4)</f>
        <v>3572.6548672573435</v>
      </c>
      <c r="D13" s="24">
        <v>315</v>
      </c>
      <c r="E13" s="24">
        <v>27</v>
      </c>
      <c r="F13" s="24">
        <v>147</v>
      </c>
      <c r="G13" s="24">
        <v>189</v>
      </c>
      <c r="H13" s="24">
        <v>178</v>
      </c>
      <c r="I13" s="77">
        <v>261</v>
      </c>
      <c r="J13" s="24">
        <v>201</v>
      </c>
      <c r="K13" s="24">
        <v>263</v>
      </c>
      <c r="L13" s="24">
        <v>187</v>
      </c>
      <c r="M13" s="24">
        <v>219</v>
      </c>
      <c r="N13" s="11"/>
      <c r="AG13" s="1"/>
    </row>
    <row r="14" spans="1:33" ht="15">
      <c r="A14" s="2">
        <v>9</v>
      </c>
      <c r="B14" s="5" t="s">
        <v>121</v>
      </c>
      <c r="C14" s="60">
        <f>E14*coef!$A$1+F14*coef!$A$2+G14*coef!$A$3+H14*coef!$A$4+I14*coef!$A$5+J14*coef!$A$6+K14*coef!$A$7+L14*coef!$A$8+M14*coef!$A$9+INDEX(LINEST(coef!$F$1:$F$6,coef!$G$1:$G$6^{1,2,3},TRUE),1)*D14^3+INDEX(LINEST(coef!$F$1:$F$6,coef!$G$1:$G$6^{1,2,3},TRUE),2)*D14^2+INDEX(LINEST(coef!$F$1:$F$6,coef!$G$1:$G$6^{1,2,3},TRUE),3)*D14+INDEX(LINEST(coef!$F$1:$F$6,coef!$G$1:$G$6^{1,2,3},TRUE),4)</f>
        <v>3442.9026548678653</v>
      </c>
      <c r="D14" s="24">
        <v>300</v>
      </c>
      <c r="E14" s="24">
        <v>113</v>
      </c>
      <c r="F14" s="24">
        <v>167</v>
      </c>
      <c r="G14" s="24">
        <v>217</v>
      </c>
      <c r="H14" s="24">
        <v>95</v>
      </c>
      <c r="I14" s="77">
        <v>241</v>
      </c>
      <c r="J14" s="24">
        <v>145</v>
      </c>
      <c r="K14" s="24">
        <v>217</v>
      </c>
      <c r="L14" s="24">
        <v>98</v>
      </c>
      <c r="M14" s="24">
        <v>185</v>
      </c>
      <c r="N14" s="11"/>
      <c r="AG14" s="1"/>
    </row>
    <row r="15" spans="1:33" ht="15" customHeight="1">
      <c r="A15" s="2">
        <v>10</v>
      </c>
      <c r="B15" s="5" t="s">
        <v>35</v>
      </c>
      <c r="C15" s="60">
        <f>E15*coef!$A$1+F15*coef!$A$2+G15*coef!$A$3+H15*coef!$A$4+I15*coef!$A$5+J15*coef!$A$6+K15*coef!$A$7+L15*coef!$A$8+M15*coef!$A$9+INDEX(LINEST(coef!$F$1:$F$6,coef!$G$1:$G$6^{1,2,3},TRUE),1)*D15^3+INDEX(LINEST(coef!$F$1:$F$6,coef!$G$1:$G$6^{1,2,3},TRUE),2)*D15^2+INDEX(LINEST(coef!$F$1:$F$6,coef!$G$1:$G$6^{1,2,3},TRUE),3)*D15+INDEX(LINEST(coef!$F$1:$F$6,coef!$G$1:$G$6^{1,2,3},TRUE),4)</f>
        <v>2710.37168141637</v>
      </c>
      <c r="D15" s="24">
        <v>270</v>
      </c>
      <c r="E15" s="24">
        <v>54</v>
      </c>
      <c r="F15" s="24">
        <v>132</v>
      </c>
      <c r="G15" s="24">
        <v>182</v>
      </c>
      <c r="H15" s="24">
        <v>137</v>
      </c>
      <c r="I15" s="77">
        <v>213</v>
      </c>
      <c r="J15" s="24">
        <v>116</v>
      </c>
      <c r="K15" s="24">
        <v>198</v>
      </c>
      <c r="L15" s="24">
        <v>39</v>
      </c>
      <c r="M15" s="24">
        <v>132</v>
      </c>
      <c r="N15" s="11"/>
      <c r="AG15" s="1"/>
    </row>
    <row r="16" spans="1:33" ht="15">
      <c r="A16" s="2">
        <v>11</v>
      </c>
      <c r="B16" s="5" t="s">
        <v>10</v>
      </c>
      <c r="C16" s="60">
        <f>E16*coef!$A$1+F16*coef!$A$2+G16*coef!$A$3+H16*coef!$A$4+I16*coef!$A$5+J16*coef!$A$6+K16*coef!$A$7+L16*coef!$A$8+M16*coef!$A$9+INDEX(LINEST(coef!$F$1:$F$6,coef!$G$1:$G$6^{1,2,3},TRUE),1)*D16^3+INDEX(LINEST(coef!$F$1:$F$6,coef!$G$1:$G$6^{1,2,3},TRUE),2)*D16^2+INDEX(LINEST(coef!$F$1:$F$6,coef!$G$1:$G$6^{1,2,3},TRUE),3)*D16+INDEX(LINEST(coef!$F$1:$F$6,coef!$G$1:$G$6^{1,2,3},TRUE),4)</f>
        <v>2693.1946902660184</v>
      </c>
      <c r="D16" s="24">
        <v>287</v>
      </c>
      <c r="E16" s="24">
        <v>1</v>
      </c>
      <c r="F16" s="24">
        <v>131</v>
      </c>
      <c r="G16" s="24">
        <v>178</v>
      </c>
      <c r="H16" s="24">
        <v>177</v>
      </c>
      <c r="I16" s="77">
        <v>204</v>
      </c>
      <c r="J16" s="24">
        <v>135</v>
      </c>
      <c r="K16" s="24">
        <v>179</v>
      </c>
      <c r="L16" s="24">
        <v>72</v>
      </c>
      <c r="M16" s="24">
        <v>137</v>
      </c>
      <c r="N16" s="11"/>
      <c r="AG16" s="1"/>
    </row>
    <row r="17" spans="1:33" ht="15" customHeight="1">
      <c r="A17" s="2">
        <v>12</v>
      </c>
      <c r="B17" s="5" t="s">
        <v>5</v>
      </c>
      <c r="C17" s="60">
        <f>E17*coef!$A$1+F17*coef!$A$2+G17*coef!$A$3+H17*coef!$A$4+I17*coef!$A$5+J17*coef!$A$6+K17*coef!$A$7+L17*coef!$A$8+M17*coef!$A$9+INDEX(LINEST(coef!$F$1:$F$6,coef!$G$1:$G$6^{1,2,3},TRUE),1)*D17^3+INDEX(LINEST(coef!$F$1:$F$6,coef!$G$1:$G$6^{1,2,3},TRUE),2)*D17^2+INDEX(LINEST(coef!$F$1:$F$6,coef!$G$1:$G$6^{1,2,3},TRUE),3)*D17+INDEX(LINEST(coef!$F$1:$F$6,coef!$G$1:$G$6^{1,2,3},TRUE),4)</f>
        <v>2421.6725663720695</v>
      </c>
      <c r="D17" s="24">
        <v>259</v>
      </c>
      <c r="E17" s="24">
        <v>41</v>
      </c>
      <c r="F17" s="24">
        <v>92</v>
      </c>
      <c r="G17" s="24">
        <v>134</v>
      </c>
      <c r="H17" s="24">
        <v>140</v>
      </c>
      <c r="I17" s="77">
        <v>199</v>
      </c>
      <c r="J17" s="24">
        <v>92</v>
      </c>
      <c r="K17" s="24">
        <v>160</v>
      </c>
      <c r="L17" s="24">
        <v>90</v>
      </c>
      <c r="M17" s="24">
        <v>124</v>
      </c>
      <c r="N17" s="1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19" ht="15" customHeight="1">
      <c r="A18" s="2">
        <v>13</v>
      </c>
      <c r="B18" s="5" t="s">
        <v>30</v>
      </c>
      <c r="C18" s="60">
        <f>E18*coef!$A$1+F18*coef!$A$2+G18*coef!$A$3+H18*coef!$A$4+I18*coef!$A$5+J18*coef!$A$6+K18*coef!$A$7+L18*coef!$A$8+M18*coef!$A$9+INDEX(LINEST(coef!$F$1:$F$6,coef!$G$1:$G$6^{1,2,3},TRUE),1)*D18^3+INDEX(LINEST(coef!$F$1:$F$6,coef!$G$1:$G$6^{1,2,3},TRUE),2)*D18^2+INDEX(LINEST(coef!$F$1:$F$6,coef!$G$1:$G$6^{1,2,3},TRUE),3)*D18+INDEX(LINEST(coef!$F$1:$F$6,coef!$G$1:$G$6^{1,2,3},TRUE),4)</f>
        <v>2349.80530973482</v>
      </c>
      <c r="D18" s="24">
        <v>240</v>
      </c>
      <c r="E18" s="24">
        <v>48</v>
      </c>
      <c r="F18" s="24">
        <v>78</v>
      </c>
      <c r="G18" s="24">
        <v>142</v>
      </c>
      <c r="H18" s="24">
        <v>117</v>
      </c>
      <c r="I18" s="77">
        <v>174</v>
      </c>
      <c r="J18" s="24">
        <v>147</v>
      </c>
      <c r="K18" s="24">
        <v>157</v>
      </c>
      <c r="L18" s="24">
        <v>91</v>
      </c>
      <c r="M18" s="24">
        <v>126</v>
      </c>
      <c r="N18" s="11"/>
      <c r="P18" s="1"/>
      <c r="Q18" s="11"/>
      <c r="R18" s="1"/>
      <c r="S18" s="1"/>
    </row>
    <row r="19" spans="1:14" ht="15">
      <c r="A19" s="2">
        <v>14</v>
      </c>
      <c r="B19" s="5" t="s">
        <v>18</v>
      </c>
      <c r="C19" s="60">
        <f>E19*coef!$A$1+F19*coef!$A$2+G19*coef!$A$3+H19*coef!$A$4+I19*coef!$A$5+J19*coef!$A$6+K19*coef!$A$7+L19*coef!$A$8+M19*coef!$A$9+INDEX(LINEST(coef!$F$1:$F$6,coef!$G$1:$G$6^{1,2,3},TRUE),1)*D19^3+INDEX(LINEST(coef!$F$1:$F$6,coef!$G$1:$G$6^{1,2,3},TRUE),2)*D19^2+INDEX(LINEST(coef!$F$1:$F$6,coef!$G$1:$G$6^{1,2,3},TRUE),3)*D19+INDEX(LINEST(coef!$F$1:$F$6,coef!$G$1:$G$6^{1,2,3},TRUE),4)</f>
        <v>2340.84070796515</v>
      </c>
      <c r="D19" s="24">
        <v>290</v>
      </c>
      <c r="E19" s="24">
        <v>47</v>
      </c>
      <c r="F19" s="24">
        <v>107</v>
      </c>
      <c r="G19" s="24">
        <v>166</v>
      </c>
      <c r="H19" s="24">
        <v>13</v>
      </c>
      <c r="I19" s="77">
        <v>260</v>
      </c>
      <c r="J19" s="24">
        <v>7</v>
      </c>
      <c r="K19" s="24">
        <v>184</v>
      </c>
      <c r="L19" s="24">
        <v>20</v>
      </c>
      <c r="M19" s="24">
        <v>161</v>
      </c>
      <c r="N19" s="11"/>
    </row>
    <row r="20" spans="1:14" ht="15">
      <c r="A20" s="2">
        <v>15</v>
      </c>
      <c r="B20" s="5" t="s">
        <v>26</v>
      </c>
      <c r="C20" s="60">
        <f>E20*coef!$A$1+F20*coef!$A$2+G20*coef!$A$3+H20*coef!$A$4+I20*coef!$A$5+J20*coef!$A$6+K20*coef!$A$7+L20*coef!$A$8+M20*coef!$A$9+INDEX(LINEST(coef!$F$1:$F$6,coef!$G$1:$G$6^{1,2,3},TRUE),1)*D20^3+INDEX(LINEST(coef!$F$1:$F$6,coef!$G$1:$G$6^{1,2,3},TRUE),2)*D20^2+INDEX(LINEST(coef!$F$1:$F$6,coef!$G$1:$G$6^{1,2,3},TRUE),3)*D20+INDEX(LINEST(coef!$F$1:$F$6,coef!$G$1:$G$6^{1,2,3},TRUE),4)</f>
        <v>2165.8938053101415</v>
      </c>
      <c r="D20" s="24">
        <v>263</v>
      </c>
      <c r="E20" s="24">
        <v>91</v>
      </c>
      <c r="F20" s="24">
        <v>108</v>
      </c>
      <c r="G20" s="24">
        <v>144</v>
      </c>
      <c r="H20" s="24">
        <v>0</v>
      </c>
      <c r="I20" s="77">
        <v>203</v>
      </c>
      <c r="J20" s="24">
        <v>0</v>
      </c>
      <c r="K20" s="24">
        <v>147</v>
      </c>
      <c r="L20" s="24">
        <v>0</v>
      </c>
      <c r="M20" s="24">
        <v>136</v>
      </c>
      <c r="N20" s="11"/>
    </row>
    <row r="21" spans="1:14" ht="15">
      <c r="A21" s="2">
        <v>16</v>
      </c>
      <c r="B21" s="5" t="s">
        <v>25</v>
      </c>
      <c r="C21" s="60">
        <f>E21*coef!$A$1+F21*coef!$A$2+G21*coef!$A$3+H21*coef!$A$4+I21*coef!$A$5+J21*coef!$A$6+K21*coef!$A$7+L21*coef!$A$8+M21*coef!$A$9+INDEX(LINEST(coef!$F$1:$F$6,coef!$G$1:$G$6^{1,2,3},TRUE),1)*D21^3+INDEX(LINEST(coef!$F$1:$F$6,coef!$G$1:$G$6^{1,2,3},TRUE),2)*D21^2+INDEX(LINEST(coef!$F$1:$F$6,coef!$G$1:$G$6^{1,2,3},TRUE),3)*D21+INDEX(LINEST(coef!$F$1:$F$6,coef!$G$1:$G$6^{1,2,3},TRUE),4)</f>
        <v>1961.0088495577847</v>
      </c>
      <c r="D21" s="24">
        <v>228</v>
      </c>
      <c r="E21" s="24">
        <v>90</v>
      </c>
      <c r="F21" s="24">
        <v>127</v>
      </c>
      <c r="G21" s="24">
        <v>180</v>
      </c>
      <c r="H21" s="24">
        <v>70</v>
      </c>
      <c r="I21" s="77">
        <v>112</v>
      </c>
      <c r="J21" s="24">
        <v>65</v>
      </c>
      <c r="K21" s="24">
        <v>62</v>
      </c>
      <c r="L21" s="24">
        <v>2</v>
      </c>
      <c r="M21" s="24">
        <v>10</v>
      </c>
      <c r="N21" s="11"/>
    </row>
    <row r="22" spans="1:14" ht="15">
      <c r="A22" s="2">
        <v>17</v>
      </c>
      <c r="B22" s="5" t="s">
        <v>9</v>
      </c>
      <c r="C22" s="60">
        <f>E22*coef!$A$1+F22*coef!$A$2+G22*coef!$A$3+H22*coef!$A$4+I22*coef!$A$5+J22*coef!$A$6+K22*coef!$A$7+L22*coef!$A$8+M22*coef!$A$9+INDEX(LINEST(coef!$F$1:$F$6,coef!$G$1:$G$6^{1,2,3},TRUE),1)*D22^3+INDEX(LINEST(coef!$F$1:$F$6,coef!$G$1:$G$6^{1,2,3},TRUE),2)*D22^2+INDEX(LINEST(coef!$F$1:$F$6,coef!$G$1:$G$6^{1,2,3},TRUE),3)*D22+INDEX(LINEST(coef!$F$1:$F$6,coef!$G$1:$G$6^{1,2,3},TRUE),4)</f>
        <v>1422.1858407081997</v>
      </c>
      <c r="D22" s="24">
        <v>220</v>
      </c>
      <c r="E22" s="24">
        <v>8</v>
      </c>
      <c r="F22" s="24">
        <v>37</v>
      </c>
      <c r="G22" s="24">
        <v>64</v>
      </c>
      <c r="H22" s="24">
        <v>29</v>
      </c>
      <c r="I22" s="77">
        <v>172</v>
      </c>
      <c r="J22" s="24">
        <v>78</v>
      </c>
      <c r="K22" s="24">
        <v>162</v>
      </c>
      <c r="L22" s="24">
        <v>33</v>
      </c>
      <c r="M22" s="24">
        <v>91</v>
      </c>
      <c r="N22" s="11"/>
    </row>
    <row r="23" spans="1:14" ht="15">
      <c r="A23" s="2">
        <v>18</v>
      </c>
      <c r="B23" s="5" t="s">
        <v>156</v>
      </c>
      <c r="C23" s="60">
        <f>E23*coef!$A$1+F23*coef!$A$2+G23*coef!$A$3+H23*coef!$A$4+I23*coef!$A$5+J23*coef!$A$6+K23*coef!$A$7+L23*coef!$A$8+M23*coef!$A$9+INDEX(LINEST(coef!$F$1:$F$6,coef!$G$1:$G$6^{1,2,3},TRUE),1)*D23^3+INDEX(LINEST(coef!$F$1:$F$6,coef!$G$1:$G$6^{1,2,3},TRUE),2)*D23^2+INDEX(LINEST(coef!$F$1:$F$6,coef!$G$1:$G$6^{1,2,3},TRUE),3)*D23+INDEX(LINEST(coef!$F$1:$F$6,coef!$G$1:$G$6^{1,2,3},TRUE),4)</f>
        <v>1170.628318584179</v>
      </c>
      <c r="D23" s="24">
        <v>171</v>
      </c>
      <c r="E23" s="24">
        <v>37</v>
      </c>
      <c r="F23" s="24">
        <v>61</v>
      </c>
      <c r="G23" s="24">
        <v>113</v>
      </c>
      <c r="H23" s="24">
        <v>22</v>
      </c>
      <c r="I23" s="77">
        <v>102</v>
      </c>
      <c r="J23" s="24">
        <v>14</v>
      </c>
      <c r="K23" s="24">
        <v>74</v>
      </c>
      <c r="L23" s="24">
        <v>6</v>
      </c>
      <c r="M23" s="24">
        <v>34</v>
      </c>
      <c r="N23" s="11"/>
    </row>
    <row r="24" spans="1:14" ht="15">
      <c r="A24" s="2">
        <v>19</v>
      </c>
      <c r="B24" s="5" t="s">
        <v>159</v>
      </c>
      <c r="C24" s="60">
        <f>E24*coef!$A$1+F24*coef!$A$2+G24*coef!$A$3+H24*coef!$A$4+I24*coef!$A$5+J24*coef!$A$6+K24*coef!$A$7+L24*coef!$A$8+M24*coef!$A$9+INDEX(LINEST(coef!$F$1:$F$6,coef!$G$1:$G$6^{1,2,3},TRUE),1)*D24^3+INDEX(LINEST(coef!$F$1:$F$6,coef!$G$1:$G$6^{1,2,3},TRUE),2)*D24^2+INDEX(LINEST(coef!$F$1:$F$6,coef!$G$1:$G$6^{1,2,3},TRUE),3)*D24+INDEX(LINEST(coef!$F$1:$F$6,coef!$G$1:$G$6^{1,2,3},TRUE),4)</f>
        <v>1089.2212389382005</v>
      </c>
      <c r="D24" s="24">
        <v>189</v>
      </c>
      <c r="E24" s="24">
        <v>7</v>
      </c>
      <c r="F24" s="24">
        <v>38</v>
      </c>
      <c r="G24" s="24">
        <v>24</v>
      </c>
      <c r="H24" s="24">
        <v>0</v>
      </c>
      <c r="I24" s="77">
        <v>170</v>
      </c>
      <c r="J24" s="24">
        <v>75</v>
      </c>
      <c r="K24" s="24">
        <v>90</v>
      </c>
      <c r="L24" s="24">
        <v>46</v>
      </c>
      <c r="M24" s="24">
        <v>63</v>
      </c>
      <c r="N24" s="11"/>
    </row>
    <row r="25" spans="1:14" ht="15" customHeight="1">
      <c r="A25" s="2">
        <v>20</v>
      </c>
      <c r="B25" s="5" t="s">
        <v>157</v>
      </c>
      <c r="C25" s="60">
        <f>E25*coef!$A$1+F25*coef!$A$2+G25*coef!$A$3+H25*coef!$A$4+I25*coef!$A$5+J25*coef!$A$6+K25*coef!$A$7+L25*coef!$A$8+M25*coef!$A$9+INDEX(LINEST(coef!$F$1:$F$6,coef!$G$1:$G$6^{1,2,3},TRUE),1)*D25^3+INDEX(LINEST(coef!$F$1:$F$6,coef!$G$1:$G$6^{1,2,3},TRUE),2)*D25^2+INDEX(LINEST(coef!$F$1:$F$6,coef!$G$1:$G$6^{1,2,3},TRUE),3)*D25+INDEX(LINEST(coef!$F$1:$F$6,coef!$G$1:$G$6^{1,2,3},TRUE),4)</f>
        <v>799.1858407079895</v>
      </c>
      <c r="D25" s="24">
        <v>107</v>
      </c>
      <c r="E25" s="77">
        <v>11</v>
      </c>
      <c r="F25" s="77">
        <v>37</v>
      </c>
      <c r="G25" s="77">
        <v>48</v>
      </c>
      <c r="H25" s="77">
        <v>21</v>
      </c>
      <c r="I25" s="77">
        <v>79</v>
      </c>
      <c r="J25" s="77">
        <v>29</v>
      </c>
      <c r="K25" s="77">
        <v>59</v>
      </c>
      <c r="L25" s="77">
        <v>16</v>
      </c>
      <c r="M25" s="77">
        <v>75</v>
      </c>
      <c r="N25" s="11"/>
    </row>
    <row r="26" spans="1:14" ht="15">
      <c r="A26" s="2">
        <v>21</v>
      </c>
      <c r="B26" s="5" t="s">
        <v>3</v>
      </c>
      <c r="C26" s="60">
        <f>E26*coef!$A$1+F26*coef!$A$2+G26*coef!$A$3+H26*coef!$A$4+I26*coef!$A$5+J26*coef!$A$6+K26*coef!$A$7+L26*coef!$A$8+M26*coef!$A$9+INDEX(LINEST(coef!$F$1:$F$6,coef!$G$1:$G$6^{1,2,3},TRUE),1)*D26^3+INDEX(LINEST(coef!$F$1:$F$6,coef!$G$1:$G$6^{1,2,3},TRUE),2)*D26^2+INDEX(LINEST(coef!$F$1:$F$6,coef!$G$1:$G$6^{1,2,3},TRUE),3)*D26+INDEX(LINEST(coef!$F$1:$F$6,coef!$G$1:$G$6^{1,2,3},TRUE),4)</f>
        <v>591.964601769979</v>
      </c>
      <c r="D26" s="24">
        <v>147</v>
      </c>
      <c r="E26" s="24">
        <v>0</v>
      </c>
      <c r="F26" s="24">
        <v>6</v>
      </c>
      <c r="G26" s="24">
        <v>56</v>
      </c>
      <c r="H26" s="24">
        <v>0</v>
      </c>
      <c r="I26" s="77">
        <v>95</v>
      </c>
      <c r="J26" s="24">
        <v>23</v>
      </c>
      <c r="K26" s="24">
        <v>52</v>
      </c>
      <c r="L26" s="24">
        <v>5</v>
      </c>
      <c r="M26" s="24">
        <v>20</v>
      </c>
      <c r="N26" s="11"/>
    </row>
    <row r="27" spans="1:14" ht="15">
      <c r="A27" s="2">
        <v>22</v>
      </c>
      <c r="B27" s="5" t="s">
        <v>1</v>
      </c>
      <c r="C27" s="60">
        <f>E27*coef!$A$1+F27*coef!$A$2+G27*coef!$A$3+H27*coef!$A$4+I27*coef!$A$5+J27*coef!$A$6+K27*coef!$A$7+L27*coef!$A$8+M27*coef!$A$9+INDEX(LINEST(coef!$F$1:$F$6,coef!$G$1:$G$6^{1,2,3},TRUE),1)*D27^3+INDEX(LINEST(coef!$F$1:$F$6,coef!$G$1:$G$6^{1,2,3},TRUE),2)*D27^2+INDEX(LINEST(coef!$F$1:$F$6,coef!$G$1:$G$6^{1,2,3},TRUE),3)*D27+INDEX(LINEST(coef!$F$1:$F$6,coef!$G$1:$G$6^{1,2,3},TRUE),4)</f>
        <v>581.0530973451657</v>
      </c>
      <c r="D27" s="24">
        <v>117</v>
      </c>
      <c r="E27" s="24">
        <v>4</v>
      </c>
      <c r="F27" s="24">
        <v>14</v>
      </c>
      <c r="G27" s="24">
        <v>32</v>
      </c>
      <c r="H27" s="24">
        <v>26</v>
      </c>
      <c r="I27" s="77">
        <v>108</v>
      </c>
      <c r="J27" s="24">
        <v>30</v>
      </c>
      <c r="K27" s="24">
        <v>52</v>
      </c>
      <c r="L27" s="24">
        <v>1</v>
      </c>
      <c r="M27" s="24">
        <v>19</v>
      </c>
      <c r="N27" s="11"/>
    </row>
    <row r="28" spans="1:14" ht="15">
      <c r="A28" s="2">
        <v>23</v>
      </c>
      <c r="B28" s="5" t="s">
        <v>6</v>
      </c>
      <c r="C28" s="60">
        <f>E28*coef!$A$1+F28*coef!$A$2+G28*coef!$A$3+H28*coef!$A$4+I28*coef!$A$5+J28*coef!$A$6+K28*coef!$A$7+L28*coef!$A$8+M28*coef!$A$9+INDEX(LINEST(coef!$F$1:$F$6,coef!$G$1:$G$6^{1,2,3},TRUE),1)*D28^3+INDEX(LINEST(coef!$F$1:$F$6,coef!$G$1:$G$6^{1,2,3},TRUE),2)*D28^2+INDEX(LINEST(coef!$F$1:$F$6,coef!$G$1:$G$6^{1,2,3},TRUE),3)*D28+INDEX(LINEST(coef!$F$1:$F$6,coef!$G$1:$G$6^{1,2,3},TRUE),4)</f>
        <v>557.3893805309841</v>
      </c>
      <c r="D28" s="24">
        <v>82</v>
      </c>
      <c r="E28" s="24">
        <v>12</v>
      </c>
      <c r="F28" s="24">
        <v>22</v>
      </c>
      <c r="G28" s="24">
        <v>18</v>
      </c>
      <c r="H28" s="24">
        <v>0</v>
      </c>
      <c r="I28" s="77">
        <v>82</v>
      </c>
      <c r="J28" s="24">
        <v>0</v>
      </c>
      <c r="K28" s="24">
        <v>56</v>
      </c>
      <c r="L28" s="24">
        <v>0</v>
      </c>
      <c r="M28" s="24">
        <v>79</v>
      </c>
      <c r="N28" s="11"/>
    </row>
    <row r="29" spans="1:14" ht="15">
      <c r="A29" s="2">
        <v>24</v>
      </c>
      <c r="B29" s="5" t="s">
        <v>21</v>
      </c>
      <c r="C29" s="60">
        <f>E29*coef!$A$1+F29*coef!$A$2+G29*coef!$A$3+H29*coef!$A$4+I29*coef!$A$5+J29*coef!$A$6+K29*coef!$A$7+L29*coef!$A$8+M29*coef!$A$9+INDEX(LINEST(coef!$F$1:$F$6,coef!$G$1:$G$6^{1,2,3},TRUE),1)*D29^3+INDEX(LINEST(coef!$F$1:$F$6,coef!$G$1:$G$6^{1,2,3},TRUE),2)*D29^2+INDEX(LINEST(coef!$F$1:$F$6,coef!$G$1:$G$6^{1,2,3},TRUE),3)*D29+INDEX(LINEST(coef!$F$1:$F$6,coef!$G$1:$G$6^{1,2,3},TRUE),4)</f>
        <v>499.0530973451599</v>
      </c>
      <c r="D29" s="24">
        <v>110</v>
      </c>
      <c r="E29" s="24">
        <v>10</v>
      </c>
      <c r="F29" s="24">
        <v>6</v>
      </c>
      <c r="G29" s="24">
        <v>11</v>
      </c>
      <c r="H29" s="24">
        <v>0</v>
      </c>
      <c r="I29" s="77">
        <v>70</v>
      </c>
      <c r="J29" s="24">
        <v>0</v>
      </c>
      <c r="K29" s="24">
        <v>82</v>
      </c>
      <c r="L29" s="24">
        <v>0</v>
      </c>
      <c r="M29" s="24">
        <v>52</v>
      </c>
      <c r="N29" s="11"/>
    </row>
    <row r="30" spans="1:14" ht="15">
      <c r="A30" s="2">
        <v>25</v>
      </c>
      <c r="B30" s="5" t="s">
        <v>126</v>
      </c>
      <c r="C30" s="60">
        <f>E30*coef!$A$1+F30*coef!$A$2+G30*coef!$A$3+H30*coef!$A$4+I30*coef!$A$5+J30*coef!$A$6+K30*coef!$A$7+L30*coef!$A$8+M30*coef!$A$9+INDEX(LINEST(coef!$F$1:$F$6,coef!$G$1:$G$6^{1,2,3},TRUE),1)*D30^3+INDEX(LINEST(coef!$F$1:$F$6,coef!$G$1:$G$6^{1,2,3},TRUE),2)*D30^2+INDEX(LINEST(coef!$F$1:$F$6,coef!$G$1:$G$6^{1,2,3},TRUE),3)*D30+INDEX(LINEST(coef!$F$1:$F$6,coef!$G$1:$G$6^{1,2,3},TRUE),4)</f>
        <v>332.37168141593554</v>
      </c>
      <c r="D30" s="24">
        <v>70</v>
      </c>
      <c r="E30" s="24">
        <v>2</v>
      </c>
      <c r="F30" s="24">
        <v>6</v>
      </c>
      <c r="G30" s="24">
        <v>17</v>
      </c>
      <c r="H30" s="24">
        <v>1</v>
      </c>
      <c r="I30" s="77">
        <v>62</v>
      </c>
      <c r="J30" s="24">
        <v>3</v>
      </c>
      <c r="K30" s="24">
        <v>48</v>
      </c>
      <c r="L30" s="24">
        <v>9</v>
      </c>
      <c r="M30" s="24">
        <v>24</v>
      </c>
      <c r="N30" s="11"/>
    </row>
    <row r="31" spans="1:14" ht="15">
      <c r="A31" s="2">
        <v>26</v>
      </c>
      <c r="B31" s="5" t="s">
        <v>4</v>
      </c>
      <c r="C31" s="60">
        <f>E31*coef!$A$1+F31*coef!$A$2+G31*coef!$A$3+H31*coef!$A$4+I31*coef!$A$5+J31*coef!$A$6+K31*coef!$A$7+L31*coef!$A$8+M31*coef!$A$9+INDEX(LINEST(coef!$F$1:$F$6,coef!$G$1:$G$6^{1,2,3},TRUE),1)*D31^3+INDEX(LINEST(coef!$F$1:$F$6,coef!$G$1:$G$6^{1,2,3},TRUE),2)*D31^2+INDEX(LINEST(coef!$F$1:$F$6,coef!$G$1:$G$6^{1,2,3},TRUE),3)*D31+INDEX(LINEST(coef!$F$1:$F$6,coef!$G$1:$G$6^{1,2,3},TRUE),4)</f>
        <v>165.1592920353998</v>
      </c>
      <c r="D31" s="24">
        <v>46</v>
      </c>
      <c r="E31" s="24">
        <v>2</v>
      </c>
      <c r="F31" s="24">
        <v>5</v>
      </c>
      <c r="G31" s="24">
        <v>12</v>
      </c>
      <c r="H31" s="24">
        <v>0</v>
      </c>
      <c r="I31" s="77">
        <v>37</v>
      </c>
      <c r="J31" s="24">
        <v>0</v>
      </c>
      <c r="K31" s="24">
        <v>24</v>
      </c>
      <c r="L31" s="24">
        <v>0</v>
      </c>
      <c r="M31" s="24">
        <v>1</v>
      </c>
      <c r="N31" s="11"/>
    </row>
    <row r="32" spans="1:14" ht="15">
      <c r="A32" s="2">
        <v>27</v>
      </c>
      <c r="B32" s="5" t="s">
        <v>114</v>
      </c>
      <c r="C32" s="60">
        <f>E32*coef!$A$1+F32*coef!$A$2+G32*coef!$A$3+H32*coef!$A$4+I32*coef!$A$5+J32*coef!$A$6+K32*coef!$A$7+L32*coef!$A$8+M32*coef!$A$9+INDEX(LINEST(coef!$F$1:$F$6,coef!$G$1:$G$6^{1,2,3},TRUE),1)*D32^3+INDEX(LINEST(coef!$F$1:$F$6,coef!$G$1:$G$6^{1,2,3},TRUE),2)*D32^2+INDEX(LINEST(coef!$F$1:$F$6,coef!$G$1:$G$6^{1,2,3},TRUE),3)*D32+INDEX(LINEST(coef!$F$1:$F$6,coef!$G$1:$G$6^{1,2,3},TRUE),4)</f>
        <v>140.73451327434057</v>
      </c>
      <c r="D32" s="24">
        <v>62</v>
      </c>
      <c r="E32" s="24">
        <v>0</v>
      </c>
      <c r="F32" s="24">
        <v>0</v>
      </c>
      <c r="G32" s="24">
        <v>0</v>
      </c>
      <c r="H32" s="24">
        <v>0</v>
      </c>
      <c r="I32" s="77">
        <v>62</v>
      </c>
      <c r="J32" s="24">
        <v>0</v>
      </c>
      <c r="K32" s="24">
        <v>0</v>
      </c>
      <c r="L32" s="24">
        <v>0</v>
      </c>
      <c r="M32" s="24">
        <v>0</v>
      </c>
      <c r="N32" s="10"/>
    </row>
    <row r="33" spans="1:14" ht="15">
      <c r="A33" s="2">
        <v>28</v>
      </c>
      <c r="B33" s="5" t="s">
        <v>116</v>
      </c>
      <c r="C33" s="60">
        <f>E33*coef!$A$1+F33*coef!$A$2+G33*coef!$A$3+H33*coef!$A$4+I33*coef!$A$5+J33*coef!$A$6+K33*coef!$A$7+L33*coef!$A$8+M33*coef!$A$9+INDEX(LINEST(coef!$F$1:$F$6,coef!$G$1:$G$6^{1,2,3},TRUE),1)*D33^3+INDEX(LINEST(coef!$F$1:$F$6,coef!$G$1:$G$6^{1,2,3},TRUE),2)*D33^2+INDEX(LINEST(coef!$F$1:$F$6,coef!$G$1:$G$6^{1,2,3},TRUE),3)*D33+INDEX(LINEST(coef!$F$1:$F$6,coef!$G$1:$G$6^{1,2,3},TRUE),4)</f>
        <v>12.053097345132743</v>
      </c>
      <c r="D33" s="24">
        <v>4</v>
      </c>
      <c r="E33" s="24">
        <v>0</v>
      </c>
      <c r="F33" s="24">
        <v>1</v>
      </c>
      <c r="G33" s="24">
        <v>1</v>
      </c>
      <c r="H33" s="24">
        <v>0</v>
      </c>
      <c r="I33" s="77">
        <v>3</v>
      </c>
      <c r="J33" s="24">
        <v>0</v>
      </c>
      <c r="K33" s="24">
        <v>0</v>
      </c>
      <c r="L33" s="24">
        <v>0</v>
      </c>
      <c r="M33" s="24">
        <v>0</v>
      </c>
      <c r="N33" s="10"/>
    </row>
    <row r="34" spans="1:14" ht="15">
      <c r="A34" s="2">
        <v>29</v>
      </c>
      <c r="B34" s="5" t="s">
        <v>134</v>
      </c>
      <c r="C34" s="60">
        <f>E34*coef!$A$1+F34*coef!$A$2+G34*coef!$A$3+H34*coef!$A$4+I34*coef!$A$5+J34*coef!$A$6+K34*coef!$A$7+L34*coef!$A$8+M34*coef!$A$9+INDEX(LINEST(coef!$F$1:$F$6,coef!$G$1:$G$6^{1,2,3},TRUE),1)*D34^3+INDEX(LINEST(coef!$F$1:$F$6,coef!$G$1:$G$6^{1,2,3},TRUE),2)*D34^2+INDEX(LINEST(coef!$F$1:$F$6,coef!$G$1:$G$6^{1,2,3},TRUE),3)*D34+INDEX(LINEST(coef!$F$1:$F$6,coef!$G$1:$G$6^{1,2,3},TRUE),4)</f>
        <v>-1.7507869245664465E-15</v>
      </c>
      <c r="D34" s="24"/>
      <c r="E34" s="24"/>
      <c r="F34" s="24"/>
      <c r="G34" s="24"/>
      <c r="H34" s="24"/>
      <c r="I34" s="77"/>
      <c r="J34" s="24"/>
      <c r="K34" s="24"/>
      <c r="L34" s="24"/>
      <c r="M34" s="24"/>
      <c r="N34" s="10"/>
    </row>
    <row r="35" spans="1:14" ht="15">
      <c r="A35" s="2">
        <v>30</v>
      </c>
      <c r="B35" s="5" t="s">
        <v>135</v>
      </c>
      <c r="C35" s="60">
        <f>E35*coef!$A$1+F35*coef!$A$2+G35*coef!$A$3+H35*coef!$A$4+I35*coef!$A$5+J35*coef!$A$6+K35*coef!$A$7+L35*coef!$A$8+M35*coef!$A$9+INDEX(LINEST(coef!$F$1:$F$6,coef!$G$1:$G$6^{1,2,3},TRUE),1)*D35^3+INDEX(LINEST(coef!$F$1:$F$6,coef!$G$1:$G$6^{1,2,3},TRUE),2)*D35^2+INDEX(LINEST(coef!$F$1:$F$6,coef!$G$1:$G$6^{1,2,3},TRUE),3)*D35+INDEX(LINEST(coef!$F$1:$F$6,coef!$G$1:$G$6^{1,2,3},TRUE),4)</f>
        <v>-1.7507869245664465E-15</v>
      </c>
      <c r="D35" s="24"/>
      <c r="E35" s="24"/>
      <c r="F35" s="24"/>
      <c r="G35" s="24"/>
      <c r="H35" s="24"/>
      <c r="I35" s="77"/>
      <c r="J35" s="24"/>
      <c r="K35" s="24"/>
      <c r="L35" s="24"/>
      <c r="M35" s="24"/>
      <c r="N35" s="10"/>
    </row>
    <row r="36" spans="1:14" ht="15">
      <c r="A36" s="2">
        <v>31</v>
      </c>
      <c r="B36" s="5" t="s">
        <v>136</v>
      </c>
      <c r="C36" s="60">
        <f>E36*coef!$A$1+F36*coef!$A$2+G36*coef!$A$3+H36*coef!$A$4+I36*coef!$A$5+J36*coef!$A$6+K36*coef!$A$7+L36*coef!$A$8+M36*coef!$A$9+INDEX(LINEST(coef!$F$1:$F$6,coef!$G$1:$G$6^{1,2,3},TRUE),1)*D36^3+INDEX(LINEST(coef!$F$1:$F$6,coef!$G$1:$G$6^{1,2,3},TRUE),2)*D36^2+INDEX(LINEST(coef!$F$1:$F$6,coef!$G$1:$G$6^{1,2,3},TRUE),3)*D36+INDEX(LINEST(coef!$F$1:$F$6,coef!$G$1:$G$6^{1,2,3},TRUE),4)</f>
        <v>-1.7507869245664465E-15</v>
      </c>
      <c r="D36" s="24"/>
      <c r="E36" s="24"/>
      <c r="F36" s="24"/>
      <c r="G36" s="24"/>
      <c r="H36" s="24"/>
      <c r="I36" s="77"/>
      <c r="J36" s="24"/>
      <c r="K36" s="24"/>
      <c r="L36" s="24"/>
      <c r="M36" s="24"/>
      <c r="N36" s="10"/>
    </row>
    <row r="37" spans="1:14" ht="15">
      <c r="A37" s="2">
        <v>32</v>
      </c>
      <c r="B37" s="5" t="s">
        <v>153</v>
      </c>
      <c r="C37" s="60">
        <f>E37*coef!$A$1+F37*coef!$A$2+G37*coef!$A$3+H37*coef!$A$4+I37*coef!$A$5+J37*coef!$A$6+K37*coef!$A$7+L37*coef!$A$8+M37*coef!$A$9+INDEX(LINEST(coef!$F$1:$F$6,coef!$G$1:$G$6^{1,2,3},TRUE),1)*D37^3+INDEX(LINEST(coef!$F$1:$F$6,coef!$G$1:$G$6^{1,2,3},TRUE),2)*D37^2+INDEX(LINEST(coef!$F$1:$F$6,coef!$G$1:$G$6^{1,2,3},TRUE),3)*D37+INDEX(LINEST(coef!$F$1:$F$6,coef!$G$1:$G$6^{1,2,3},TRUE),4)</f>
        <v>-1.7507869245664465E-15</v>
      </c>
      <c r="D37" s="24"/>
      <c r="E37" s="24"/>
      <c r="F37" s="24"/>
      <c r="G37" s="24"/>
      <c r="H37" s="24"/>
      <c r="I37" s="77"/>
      <c r="J37" s="24"/>
      <c r="K37" s="24"/>
      <c r="L37" s="24"/>
      <c r="M37" s="24"/>
      <c r="N37" s="10"/>
    </row>
    <row r="38" spans="1:14" ht="15">
      <c r="A38" s="2">
        <v>33</v>
      </c>
      <c r="B38" s="5" t="s">
        <v>40</v>
      </c>
      <c r="C38" s="60">
        <f>E38*coef!$A$1+F38*coef!$A$2+G38*coef!$A$3+H38*coef!$A$4+I38*coef!$A$5+J38*coef!$A$6+K38*coef!$A$7+L38*coef!$A$8+M38*coef!$A$9+INDEX(LINEST(coef!$F$1:$F$6,coef!$G$1:$G$6^{1,2,3},TRUE),1)*D38^3+INDEX(LINEST(coef!$F$1:$F$6,coef!$G$1:$G$6^{1,2,3},TRUE),2)*D38^2+INDEX(LINEST(coef!$F$1:$F$6,coef!$G$1:$G$6^{1,2,3},TRUE),3)*D38+INDEX(LINEST(coef!$F$1:$F$6,coef!$G$1:$G$6^{1,2,3},TRUE),4)</f>
        <v>-1.7507869245664465E-15</v>
      </c>
      <c r="D38" s="24"/>
      <c r="E38" s="24"/>
      <c r="F38" s="24"/>
      <c r="G38" s="24"/>
      <c r="H38" s="24"/>
      <c r="I38" s="77"/>
      <c r="J38" s="24"/>
      <c r="K38" s="24"/>
      <c r="L38" s="24"/>
      <c r="M38" s="24"/>
      <c r="N38" s="10"/>
    </row>
    <row r="39" spans="1:14" ht="15">
      <c r="A39" s="2">
        <v>34</v>
      </c>
      <c r="B39" s="5" t="s">
        <v>23</v>
      </c>
      <c r="C39" s="60">
        <f>E39*coef!$A$1+F39*coef!$A$2+G39*coef!$A$3+H39*coef!$A$4+I39*coef!$A$5+J39*coef!$A$6+K39*coef!$A$7+L39*coef!$A$8+M39*coef!$A$9+INDEX(LINEST(coef!$F$1:$F$6,coef!$G$1:$G$6^{1,2,3},TRUE),1)*D39^3+INDEX(LINEST(coef!$F$1:$F$6,coef!$G$1:$G$6^{1,2,3},TRUE),2)*D39^2+INDEX(LINEST(coef!$F$1:$F$6,coef!$G$1:$G$6^{1,2,3},TRUE),3)*D39+INDEX(LINEST(coef!$F$1:$F$6,coef!$G$1:$G$6^{1,2,3},TRUE),4)</f>
        <v>-1.7507869245664465E-15</v>
      </c>
      <c r="D39" s="24"/>
      <c r="E39" s="24"/>
      <c r="F39" s="24"/>
      <c r="G39" s="24"/>
      <c r="H39" s="24"/>
      <c r="I39" s="77"/>
      <c r="J39" s="24"/>
      <c r="K39" s="24"/>
      <c r="L39" s="24"/>
      <c r="M39" s="24"/>
      <c r="N39" s="10"/>
    </row>
    <row r="40" spans="1:14" ht="15">
      <c r="A40" s="2">
        <v>35</v>
      </c>
      <c r="B40" s="5" t="s">
        <v>45</v>
      </c>
      <c r="C40" s="60">
        <f>E40*coef!$A$1+F40*coef!$A$2+G40*coef!$A$3+H40*coef!$A$4+I40*coef!$A$5+J40*coef!$A$6+K40*coef!$A$7+L40*coef!$A$8+M40*coef!$A$9+INDEX(LINEST(coef!$F$1:$F$6,coef!$G$1:$G$6^{1,2,3},TRUE),1)*D40^3+INDEX(LINEST(coef!$F$1:$F$6,coef!$G$1:$G$6^{1,2,3},TRUE),2)*D40^2+INDEX(LINEST(coef!$F$1:$F$6,coef!$G$1:$G$6^{1,2,3},TRUE),3)*D40+INDEX(LINEST(coef!$F$1:$F$6,coef!$G$1:$G$6^{1,2,3},TRUE),4)</f>
        <v>-1.7507869245664465E-15</v>
      </c>
      <c r="D40" s="24"/>
      <c r="E40" s="24"/>
      <c r="F40" s="24"/>
      <c r="G40" s="24"/>
      <c r="H40" s="24"/>
      <c r="I40" s="77"/>
      <c r="J40" s="24"/>
      <c r="K40" s="24"/>
      <c r="L40" s="24"/>
      <c r="M40" s="24"/>
      <c r="N40" s="10"/>
    </row>
    <row r="41" spans="1:14" ht="15">
      <c r="A41" s="2">
        <v>36</v>
      </c>
      <c r="B41" s="5" t="s">
        <v>31</v>
      </c>
      <c r="C41" s="60">
        <f>E41*coef!$A$1+F41*coef!$A$2+G41*coef!$A$3+H41*coef!$A$4+I41*coef!$A$5+J41*coef!$A$6+K41*coef!$A$7+L41*coef!$A$8+M41*coef!$A$9+INDEX(LINEST(coef!$F$1:$F$6,coef!$G$1:$G$6^{1,2,3},TRUE),1)*D41^3+INDEX(LINEST(coef!$F$1:$F$6,coef!$G$1:$G$6^{1,2,3},TRUE),2)*D41^2+INDEX(LINEST(coef!$F$1:$F$6,coef!$G$1:$G$6^{1,2,3},TRUE),3)*D41+INDEX(LINEST(coef!$F$1:$F$6,coef!$G$1:$G$6^{1,2,3},TRUE),4)</f>
        <v>-1.7507869245664465E-15</v>
      </c>
      <c r="D41" s="24"/>
      <c r="E41" s="24"/>
      <c r="F41" s="24"/>
      <c r="G41" s="24"/>
      <c r="H41" s="24"/>
      <c r="I41" s="77"/>
      <c r="J41" s="24"/>
      <c r="K41" s="24"/>
      <c r="L41" s="24"/>
      <c r="M41" s="24"/>
      <c r="N41" s="10"/>
    </row>
    <row r="42" spans="1:14" ht="15">
      <c r="A42" s="2">
        <v>37</v>
      </c>
      <c r="B42" s="5" t="s">
        <v>48</v>
      </c>
      <c r="C42" s="60">
        <f>E42*coef!$A$1+F42*coef!$A$2+G42*coef!$A$3+H42*coef!$A$4+I42*coef!$A$5+J42*coef!$A$6+K42*coef!$A$7+L42*coef!$A$8+M42*coef!$A$9+INDEX(LINEST(coef!$F$1:$F$6,coef!$G$1:$G$6^{1,2,3},TRUE),1)*D42^3+INDEX(LINEST(coef!$F$1:$F$6,coef!$G$1:$G$6^{1,2,3},TRUE),2)*D42^2+INDEX(LINEST(coef!$F$1:$F$6,coef!$G$1:$G$6^{1,2,3},TRUE),3)*D42+INDEX(LINEST(coef!$F$1:$F$6,coef!$G$1:$G$6^{1,2,3},TRUE),4)</f>
        <v>-1.7507869245664465E-15</v>
      </c>
      <c r="D42" s="24"/>
      <c r="E42" s="24"/>
      <c r="F42" s="24"/>
      <c r="G42" s="24"/>
      <c r="H42" s="24"/>
      <c r="I42" s="77"/>
      <c r="J42" s="24"/>
      <c r="K42" s="24"/>
      <c r="L42" s="24"/>
      <c r="M42" s="24"/>
      <c r="N42" s="10"/>
    </row>
    <row r="43" spans="1:14" ht="15">
      <c r="A43" s="2">
        <v>38</v>
      </c>
      <c r="B43" s="5" t="s">
        <v>46</v>
      </c>
      <c r="C43" s="60">
        <f>E43*coef!$A$1+F43*coef!$A$2+G43*coef!$A$3+H43*coef!$A$4+I43*coef!$A$5+J43*coef!$A$6+K43*coef!$A$7+L43*coef!$A$8+M43*coef!$A$9+INDEX(LINEST(coef!$F$1:$F$6,coef!$G$1:$G$6^{1,2,3},TRUE),1)*D43^3+INDEX(LINEST(coef!$F$1:$F$6,coef!$G$1:$G$6^{1,2,3},TRUE),2)*D43^2+INDEX(LINEST(coef!$F$1:$F$6,coef!$G$1:$G$6^{1,2,3},TRUE),3)*D43+INDEX(LINEST(coef!$F$1:$F$6,coef!$G$1:$G$6^{1,2,3},TRUE),4)</f>
        <v>-1.7507869245664465E-15</v>
      </c>
      <c r="D43" s="24"/>
      <c r="E43" s="24"/>
      <c r="F43" s="24"/>
      <c r="G43" s="24"/>
      <c r="H43" s="24"/>
      <c r="I43" s="77"/>
      <c r="J43" s="24"/>
      <c r="K43" s="24"/>
      <c r="L43" s="24"/>
      <c r="M43" s="24"/>
      <c r="N43" s="10"/>
    </row>
    <row r="44" spans="1:14" ht="15">
      <c r="A44" s="2">
        <v>39</v>
      </c>
      <c r="B44" s="5" t="s">
        <v>16</v>
      </c>
      <c r="C44" s="60">
        <f>E44*coef!$A$1+F44*coef!$A$2+G44*coef!$A$3+H44*coef!$A$4+I44*coef!$A$5+J44*coef!$A$6+K44*coef!$A$7+L44*coef!$A$8+M44*coef!$A$9+INDEX(LINEST(coef!$F$1:$F$6,coef!$G$1:$G$6^{1,2,3},TRUE),1)*D44^3+INDEX(LINEST(coef!$F$1:$F$6,coef!$G$1:$G$6^{1,2,3},TRUE),2)*D44^2+INDEX(LINEST(coef!$F$1:$F$6,coef!$G$1:$G$6^{1,2,3},TRUE),3)*D44+INDEX(LINEST(coef!$F$1:$F$6,coef!$G$1:$G$6^{1,2,3},TRUE),4)</f>
        <v>-1.7507869245664465E-15</v>
      </c>
      <c r="D44" s="24"/>
      <c r="E44" s="24"/>
      <c r="F44" s="24"/>
      <c r="G44" s="24"/>
      <c r="H44" s="24"/>
      <c r="I44" s="77"/>
      <c r="J44" s="24"/>
      <c r="K44" s="24"/>
      <c r="L44" s="24"/>
      <c r="M44" s="24"/>
      <c r="N44" s="10"/>
    </row>
    <row r="45" spans="1:14" ht="15">
      <c r="A45" s="2">
        <v>40</v>
      </c>
      <c r="B45" s="5" t="s">
        <v>20</v>
      </c>
      <c r="C45" s="60">
        <f>E45*coef!$A$1+F45*coef!$A$2+G45*coef!$A$3+H45*coef!$A$4+I45*coef!$A$5+J45*coef!$A$6+K45*coef!$A$7+L45*coef!$A$8+M45*coef!$A$9+INDEX(LINEST(coef!$F$1:$F$6,coef!$G$1:$G$6^{1,2,3},TRUE),1)*D45^3+INDEX(LINEST(coef!$F$1:$F$6,coef!$G$1:$G$6^{1,2,3},TRUE),2)*D45^2+INDEX(LINEST(coef!$F$1:$F$6,coef!$G$1:$G$6^{1,2,3},TRUE),3)*D45+INDEX(LINEST(coef!$F$1:$F$6,coef!$G$1:$G$6^{1,2,3},TRUE),4)</f>
        <v>-1.7507869245664465E-15</v>
      </c>
      <c r="D45" s="24"/>
      <c r="E45" s="24"/>
      <c r="F45" s="24"/>
      <c r="G45" s="24"/>
      <c r="H45" s="24"/>
      <c r="I45" s="77"/>
      <c r="J45" s="24"/>
      <c r="K45" s="24"/>
      <c r="L45" s="24"/>
      <c r="M45" s="24"/>
      <c r="N45" s="10"/>
    </row>
    <row r="46" spans="1:14" ht="15">
      <c r="A46" s="2">
        <v>41</v>
      </c>
      <c r="B46" s="5" t="s">
        <v>17</v>
      </c>
      <c r="C46" s="60">
        <f>E46*coef!$A$1+F46*coef!$A$2+G46*coef!$A$3+H46*coef!$A$4+I46*coef!$A$5+J46*coef!$A$6+K46*coef!$A$7+L46*coef!$A$8+M46*coef!$A$9+INDEX(LINEST(coef!$F$1:$F$6,coef!$G$1:$G$6^{1,2,3},TRUE),1)*D46^3+INDEX(LINEST(coef!$F$1:$F$6,coef!$G$1:$G$6^{1,2,3},TRUE),2)*D46^2+INDEX(LINEST(coef!$F$1:$F$6,coef!$G$1:$G$6^{1,2,3},TRUE),3)*D46+INDEX(LINEST(coef!$F$1:$F$6,coef!$G$1:$G$6^{1,2,3},TRUE),4)</f>
        <v>-1.7507869245664465E-15</v>
      </c>
      <c r="D46" s="24"/>
      <c r="E46" s="24"/>
      <c r="F46" s="24"/>
      <c r="G46" s="24"/>
      <c r="H46" s="24"/>
      <c r="I46" s="77"/>
      <c r="J46" s="24"/>
      <c r="K46" s="24"/>
      <c r="L46" s="24"/>
      <c r="M46" s="24"/>
      <c r="N46" s="10"/>
    </row>
    <row r="47" spans="1:14" ht="15">
      <c r="A47" s="2">
        <v>42</v>
      </c>
      <c r="B47" s="5" t="s">
        <v>39</v>
      </c>
      <c r="C47" s="60">
        <f>E47*coef!$A$1+F47*coef!$A$2+G47*coef!$A$3+H47*coef!$A$4+I47*coef!$A$5+J47*coef!$A$6+K47*coef!$A$7+L47*coef!$A$8+M47*coef!$A$9+INDEX(LINEST(coef!$F$1:$F$6,coef!$G$1:$G$6^{1,2,3},TRUE),1)*D47^3+INDEX(LINEST(coef!$F$1:$F$6,coef!$G$1:$G$6^{1,2,3},TRUE),2)*D47^2+INDEX(LINEST(coef!$F$1:$F$6,coef!$G$1:$G$6^{1,2,3},TRUE),3)*D47+INDEX(LINEST(coef!$F$1:$F$6,coef!$G$1:$G$6^{1,2,3},TRUE),4)</f>
        <v>-1.7507869245664465E-15</v>
      </c>
      <c r="D47" s="24"/>
      <c r="E47" s="24"/>
      <c r="F47" s="24"/>
      <c r="G47" s="24"/>
      <c r="H47" s="24"/>
      <c r="I47" s="77"/>
      <c r="J47" s="24"/>
      <c r="K47" s="24"/>
      <c r="L47" s="24"/>
      <c r="M47" s="24"/>
      <c r="N47" s="10"/>
    </row>
    <row r="48" spans="1:14" ht="15">
      <c r="A48" s="2">
        <v>43</v>
      </c>
      <c r="B48" s="5" t="s">
        <v>43</v>
      </c>
      <c r="C48" s="60">
        <f>E48*coef!$A$1+F48*coef!$A$2+G48*coef!$A$3+H48*coef!$A$4+I48*coef!$A$5+J48*coef!$A$6+K48*coef!$A$7+L48*coef!$A$8+M48*coef!$A$9+INDEX(LINEST(coef!$F$1:$F$6,coef!$G$1:$G$6^{1,2,3},TRUE),1)*D48^3+INDEX(LINEST(coef!$F$1:$F$6,coef!$G$1:$G$6^{1,2,3},TRUE),2)*D48^2+INDEX(LINEST(coef!$F$1:$F$6,coef!$G$1:$G$6^{1,2,3},TRUE),3)*D48+INDEX(LINEST(coef!$F$1:$F$6,coef!$G$1:$G$6^{1,2,3},TRUE),4)</f>
        <v>-1.7507869245664465E-15</v>
      </c>
      <c r="D48" s="24"/>
      <c r="E48" s="24"/>
      <c r="F48" s="24"/>
      <c r="G48" s="24"/>
      <c r="H48" s="24"/>
      <c r="I48" s="77"/>
      <c r="J48" s="24"/>
      <c r="K48" s="24"/>
      <c r="L48" s="24"/>
      <c r="M48" s="24"/>
      <c r="N48" s="10"/>
    </row>
    <row r="49" spans="1:14" ht="15">
      <c r="A49" s="2">
        <v>44</v>
      </c>
      <c r="B49" s="5" t="s">
        <v>154</v>
      </c>
      <c r="C49" s="60">
        <f>E49*coef!$A$1+F49*coef!$A$2+G49*coef!$A$3+H49*coef!$A$4+I49*coef!$A$5+J49*coef!$A$6+K49*coef!$A$7+L49*coef!$A$8+M49*coef!$A$9+INDEX(LINEST(coef!$F$1:$F$6,coef!$G$1:$G$6^{1,2,3},TRUE),1)*D49^3+INDEX(LINEST(coef!$F$1:$F$6,coef!$G$1:$G$6^{1,2,3},TRUE),2)*D49^2+INDEX(LINEST(coef!$F$1:$F$6,coef!$G$1:$G$6^{1,2,3},TRUE),3)*D49+INDEX(LINEST(coef!$F$1:$F$6,coef!$G$1:$G$6^{1,2,3},TRUE),4)</f>
        <v>-1.7507869245664465E-15</v>
      </c>
      <c r="D49" s="24"/>
      <c r="E49" s="24"/>
      <c r="F49" s="24"/>
      <c r="G49" s="24"/>
      <c r="H49" s="24"/>
      <c r="I49" s="77"/>
      <c r="J49" s="24"/>
      <c r="K49" s="24"/>
      <c r="L49" s="24"/>
      <c r="M49" s="24"/>
      <c r="N49" s="10"/>
    </row>
    <row r="50" spans="1:14" ht="15">
      <c r="A50" s="2">
        <v>45</v>
      </c>
      <c r="B50" s="5" t="s">
        <v>38</v>
      </c>
      <c r="C50" s="60">
        <f>E50*coef!$A$1+F50*coef!$A$2+G50*coef!$A$3+H50*coef!$A$4+I50*coef!$A$5+J50*coef!$A$6+K50*coef!$A$7+L50*coef!$A$8+M50*coef!$A$9+INDEX(LINEST(coef!$F$1:$F$6,coef!$G$1:$G$6^{1,2,3},TRUE),1)*D50^3+INDEX(LINEST(coef!$F$1:$F$6,coef!$G$1:$G$6^{1,2,3},TRUE),2)*D50^2+INDEX(LINEST(coef!$F$1:$F$6,coef!$G$1:$G$6^{1,2,3},TRUE),3)*D50+INDEX(LINEST(coef!$F$1:$F$6,coef!$G$1:$G$6^{1,2,3},TRUE),4)</f>
        <v>-1.7507869245664465E-15</v>
      </c>
      <c r="D50" s="24"/>
      <c r="E50" s="24"/>
      <c r="F50" s="24"/>
      <c r="G50" s="24"/>
      <c r="H50" s="24"/>
      <c r="I50" s="77"/>
      <c r="J50" s="24"/>
      <c r="K50" s="24"/>
      <c r="L50" s="24"/>
      <c r="M50" s="24"/>
      <c r="N50" s="10"/>
    </row>
    <row r="51" spans="1:14" ht="15">
      <c r="A51" s="2">
        <v>46</v>
      </c>
      <c r="B51" s="5" t="s">
        <v>15</v>
      </c>
      <c r="C51" s="60">
        <f>E51*coef!$A$1+F51*coef!$A$2+G51*coef!$A$3+H51*coef!$A$4+I51*coef!$A$5+J51*coef!$A$6+K51*coef!$A$7+L51*coef!$A$8+M51*coef!$A$9+INDEX(LINEST(coef!$F$1:$F$6,coef!$G$1:$G$6^{1,2,3},TRUE),1)*D51^3+INDEX(LINEST(coef!$F$1:$F$6,coef!$G$1:$G$6^{1,2,3},TRUE),2)*D51^2+INDEX(LINEST(coef!$F$1:$F$6,coef!$G$1:$G$6^{1,2,3},TRUE),3)*D51+INDEX(LINEST(coef!$F$1:$F$6,coef!$G$1:$G$6^{1,2,3},TRUE),4)</f>
        <v>-1.7507869245664465E-15</v>
      </c>
      <c r="D51" s="24"/>
      <c r="E51" s="24"/>
      <c r="F51" s="24"/>
      <c r="G51" s="24"/>
      <c r="H51" s="24"/>
      <c r="I51" s="77"/>
      <c r="J51" s="24"/>
      <c r="K51" s="24"/>
      <c r="L51" s="24"/>
      <c r="M51" s="24"/>
      <c r="N51" s="10"/>
    </row>
    <row r="52" spans="1:14" ht="15">
      <c r="A52" s="2">
        <v>47</v>
      </c>
      <c r="B52" s="5" t="s">
        <v>11</v>
      </c>
      <c r="C52" s="60">
        <f>E52*coef!$A$1+F52*coef!$A$2+G52*coef!$A$3+H52*coef!$A$4+I52*coef!$A$5+J52*coef!$A$6+K52*coef!$A$7+L52*coef!$A$8+M52*coef!$A$9+INDEX(LINEST(coef!$F$1:$F$6,coef!$G$1:$G$6^{1,2,3},TRUE),1)*D52^3+INDEX(LINEST(coef!$F$1:$F$6,coef!$G$1:$G$6^{1,2,3},TRUE),2)*D52^2+INDEX(LINEST(coef!$F$1:$F$6,coef!$G$1:$G$6^{1,2,3},TRUE),3)*D52+INDEX(LINEST(coef!$F$1:$F$6,coef!$G$1:$G$6^{1,2,3},TRUE),4)</f>
        <v>-1.7507869245664465E-15</v>
      </c>
      <c r="D52" s="24"/>
      <c r="E52" s="24"/>
      <c r="F52" s="24"/>
      <c r="G52" s="24"/>
      <c r="H52" s="24"/>
      <c r="I52" s="77"/>
      <c r="J52" s="24"/>
      <c r="K52" s="24"/>
      <c r="L52" s="24"/>
      <c r="M52" s="24"/>
      <c r="N52" s="10"/>
    </row>
    <row r="53" spans="1:14" ht="15">
      <c r="A53" s="2">
        <v>48</v>
      </c>
      <c r="B53" s="5" t="s">
        <v>12</v>
      </c>
      <c r="C53" s="60">
        <f>E53*coef!$A$1+F53*coef!$A$2+G53*coef!$A$3+H53*coef!$A$4+I53*coef!$A$5+J53*coef!$A$6+K53*coef!$A$7+L53*coef!$A$8+M53*coef!$A$9+INDEX(LINEST(coef!$F$1:$F$6,coef!$G$1:$G$6^{1,2,3},TRUE),1)*D53^3+INDEX(LINEST(coef!$F$1:$F$6,coef!$G$1:$G$6^{1,2,3},TRUE),2)*D53^2+INDEX(LINEST(coef!$F$1:$F$6,coef!$G$1:$G$6^{1,2,3},TRUE),3)*D53+INDEX(LINEST(coef!$F$1:$F$6,coef!$G$1:$G$6^{1,2,3},TRUE),4)</f>
        <v>-1.7507869245664465E-15</v>
      </c>
      <c r="D53" s="24"/>
      <c r="E53" s="24"/>
      <c r="F53" s="24"/>
      <c r="G53" s="24"/>
      <c r="H53" s="24"/>
      <c r="I53" s="77"/>
      <c r="J53" s="24"/>
      <c r="K53" s="24"/>
      <c r="L53" s="24"/>
      <c r="M53" s="24"/>
      <c r="N53" s="11"/>
    </row>
    <row r="54" spans="1:14" ht="15">
      <c r="A54" s="2">
        <v>49</v>
      </c>
      <c r="B54" s="5" t="s">
        <v>14</v>
      </c>
      <c r="C54" s="60">
        <f>E54*coef!$A$1+F54*coef!$A$2+G54*coef!$A$3+H54*coef!$A$4+I54*coef!$A$5+J54*coef!$A$6+K54*coef!$A$7+L54*coef!$A$8+M54*coef!$A$9+INDEX(LINEST(coef!$F$1:$F$6,coef!$G$1:$G$6^{1,2,3},TRUE),1)*D54^3+INDEX(LINEST(coef!$F$1:$F$6,coef!$G$1:$G$6^{1,2,3},TRUE),2)*D54^2+INDEX(LINEST(coef!$F$1:$F$6,coef!$G$1:$G$6^{1,2,3},TRUE),3)*D54+INDEX(LINEST(coef!$F$1:$F$6,coef!$G$1:$G$6^{1,2,3},TRUE),4)</f>
        <v>-1.7507869245664465E-15</v>
      </c>
      <c r="D54" s="24"/>
      <c r="E54" s="24"/>
      <c r="F54" s="24"/>
      <c r="G54" s="24"/>
      <c r="H54" s="24"/>
      <c r="I54" s="77"/>
      <c r="J54" s="24"/>
      <c r="K54" s="24"/>
      <c r="L54" s="24"/>
      <c r="M54" s="24"/>
      <c r="N54" s="10"/>
    </row>
    <row r="55" spans="1:14" ht="15">
      <c r="A55" s="2">
        <v>50</v>
      </c>
      <c r="B55" s="5" t="s">
        <v>0</v>
      </c>
      <c r="C55" s="60">
        <f>E55*coef!$A$1+F55*coef!$A$2+G55*coef!$A$3+H55*coef!$A$4+I55*coef!$A$5+J55*coef!$A$6+K55*coef!$A$7+L55*coef!$A$8+M55*coef!$A$9+INDEX(LINEST(coef!$F$1:$F$6,coef!$G$1:$G$6^{1,2,3},TRUE),1)*D55^3+INDEX(LINEST(coef!$F$1:$F$6,coef!$G$1:$G$6^{1,2,3},TRUE),2)*D55^2+INDEX(LINEST(coef!$F$1:$F$6,coef!$G$1:$G$6^{1,2,3},TRUE),3)*D55+INDEX(LINEST(coef!$F$1:$F$6,coef!$G$1:$G$6^{1,2,3},TRUE),4)</f>
        <v>-1.7507869245664465E-15</v>
      </c>
      <c r="D55" s="24"/>
      <c r="E55" s="24"/>
      <c r="F55" s="24"/>
      <c r="G55" s="24"/>
      <c r="H55" s="24"/>
      <c r="I55" s="77"/>
      <c r="J55" s="24"/>
      <c r="K55" s="24"/>
      <c r="L55" s="24"/>
      <c r="M55" s="24"/>
      <c r="N55" s="10"/>
    </row>
    <row r="56" spans="1:14" ht="15">
      <c r="A56" s="2">
        <v>51</v>
      </c>
      <c r="B56" s="5" t="s">
        <v>2</v>
      </c>
      <c r="C56" s="60">
        <f>E56*coef!$A$1+F56*coef!$A$2+G56*coef!$A$3+H56*coef!$A$4+I56*coef!$A$5+J56*coef!$A$6+K56*coef!$A$7+L56*coef!$A$8+M56*coef!$A$9+INDEX(LINEST(coef!$F$1:$F$6,coef!$G$1:$G$6^{1,2,3},TRUE),1)*D56^3+INDEX(LINEST(coef!$F$1:$F$6,coef!$G$1:$G$6^{1,2,3},TRUE),2)*D56^2+INDEX(LINEST(coef!$F$1:$F$6,coef!$G$1:$G$6^{1,2,3},TRUE),3)*D56+INDEX(LINEST(coef!$F$1:$F$6,coef!$G$1:$G$6^{1,2,3},TRUE),4)</f>
        <v>-1.7507869245664465E-15</v>
      </c>
      <c r="D56" s="24"/>
      <c r="E56" s="24"/>
      <c r="F56" s="24"/>
      <c r="G56" s="24"/>
      <c r="H56" s="24"/>
      <c r="I56" s="77"/>
      <c r="J56" s="24"/>
      <c r="K56" s="24"/>
      <c r="L56" s="24"/>
      <c r="M56" s="24"/>
      <c r="N56" s="10"/>
    </row>
    <row r="57" spans="1:14" ht="15">
      <c r="A57" s="2">
        <v>52</v>
      </c>
      <c r="B57" s="5" t="s">
        <v>44</v>
      </c>
      <c r="C57" s="60">
        <f>E57*coef!$A$1+F57*coef!$A$2+G57*coef!$A$3+H57*coef!$A$4+I57*coef!$A$5+J57*coef!$A$6+K57*coef!$A$7+L57*coef!$A$8+M57*coef!$A$9+INDEX(LINEST(coef!$F$1:$F$6,coef!$G$1:$G$6^{1,2,3},TRUE),1)*D57^3+INDEX(LINEST(coef!$F$1:$F$6,coef!$G$1:$G$6^{1,2,3},TRUE),2)*D57^2+INDEX(LINEST(coef!$F$1:$F$6,coef!$G$1:$G$6^{1,2,3},TRUE),3)*D57+INDEX(LINEST(coef!$F$1:$F$6,coef!$G$1:$G$6^{1,2,3},TRUE),4)</f>
        <v>-1.7507869245664465E-15</v>
      </c>
      <c r="D57" s="24"/>
      <c r="E57" s="24"/>
      <c r="F57" s="24"/>
      <c r="G57" s="24"/>
      <c r="H57" s="24"/>
      <c r="I57" s="77"/>
      <c r="J57" s="24"/>
      <c r="K57" s="24"/>
      <c r="L57" s="24"/>
      <c r="M57" s="24"/>
      <c r="N57" s="10"/>
    </row>
    <row r="58" spans="1:13" ht="15" customHeight="1">
      <c r="A58" s="2">
        <v>53</v>
      </c>
      <c r="B58" s="5" t="s">
        <v>34</v>
      </c>
      <c r="C58" s="60">
        <f>E58*coef!$A$1+F58*coef!$A$2+G58*coef!$A$3+H58*coef!$A$4+I58*coef!$A$5+J58*coef!$A$6+K58*coef!$A$7+L58*coef!$A$8+M58*coef!$A$9+INDEX(LINEST(coef!$F$1:$F$6,coef!$G$1:$G$6^{1,2,3},TRUE),1)*D58^3+INDEX(LINEST(coef!$F$1:$F$6,coef!$G$1:$G$6^{1,2,3},TRUE),2)*D58^2+INDEX(LINEST(coef!$F$1:$F$6,coef!$G$1:$G$6^{1,2,3},TRUE),3)*D58+INDEX(LINEST(coef!$F$1:$F$6,coef!$G$1:$G$6^{1,2,3},TRUE),4)</f>
        <v>-1.7507869245664465E-15</v>
      </c>
      <c r="D58" s="24"/>
      <c r="E58" s="24"/>
      <c r="F58" s="24"/>
      <c r="G58" s="24"/>
      <c r="H58" s="24"/>
      <c r="I58" s="77"/>
      <c r="J58" s="24"/>
      <c r="K58" s="24"/>
      <c r="L58" s="24"/>
      <c r="M58" s="24"/>
    </row>
    <row r="59" spans="1:13" ht="15" customHeight="1">
      <c r="A59" s="2">
        <v>54</v>
      </c>
      <c r="B59" s="5" t="s">
        <v>28</v>
      </c>
      <c r="C59" s="60">
        <f>E59*coef!$A$1+F59*coef!$A$2+G59*coef!$A$3+H59*coef!$A$4+I59*coef!$A$5+J59*coef!$A$6+K59*coef!$A$7+L59*coef!$A$8+M59*coef!$A$9+INDEX(LINEST(coef!$F$1:$F$6,coef!$G$1:$G$6^{1,2,3},TRUE),1)*D59^3+INDEX(LINEST(coef!$F$1:$F$6,coef!$G$1:$G$6^{1,2,3},TRUE),2)*D59^2+INDEX(LINEST(coef!$F$1:$F$6,coef!$G$1:$G$6^{1,2,3},TRUE),3)*D59+INDEX(LINEST(coef!$F$1:$F$6,coef!$G$1:$G$6^{1,2,3},TRUE),4)</f>
        <v>-1.7507869245664465E-15</v>
      </c>
      <c r="D59" s="24"/>
      <c r="E59" s="24"/>
      <c r="F59" s="24"/>
      <c r="G59" s="24"/>
      <c r="H59" s="24"/>
      <c r="I59" s="77"/>
      <c r="J59" s="24"/>
      <c r="K59" s="24"/>
      <c r="L59" s="24"/>
      <c r="M59" s="24"/>
    </row>
    <row r="60" spans="1:13" ht="15" customHeight="1">
      <c r="A60" s="2">
        <v>55</v>
      </c>
      <c r="B60" s="5" t="s">
        <v>42</v>
      </c>
      <c r="C60" s="60">
        <f>E60*coef!$A$1+F60*coef!$A$2+G60*coef!$A$3+H60*coef!$A$4+I60*coef!$A$5+J60*coef!$A$6+K60*coef!$A$7+L60*coef!$A$8+M60*coef!$A$9+INDEX(LINEST(coef!$F$1:$F$6,coef!$G$1:$G$6^{1,2,3},TRUE),1)*D60^3+INDEX(LINEST(coef!$F$1:$F$6,coef!$G$1:$G$6^{1,2,3},TRUE),2)*D60^2+INDEX(LINEST(coef!$F$1:$F$6,coef!$G$1:$G$6^{1,2,3},TRUE),3)*D60+INDEX(LINEST(coef!$F$1:$F$6,coef!$G$1:$G$6^{1,2,3},TRUE),4)</f>
        <v>-1.7507869245664465E-15</v>
      </c>
      <c r="D60" s="24"/>
      <c r="E60" s="24"/>
      <c r="F60" s="24"/>
      <c r="G60" s="24"/>
      <c r="H60" s="24"/>
      <c r="I60" s="77"/>
      <c r="J60" s="24"/>
      <c r="K60" s="24"/>
      <c r="L60" s="24"/>
      <c r="M60" s="24"/>
    </row>
    <row r="61" spans="1:13" ht="15" customHeight="1">
      <c r="A61" s="2">
        <v>56</v>
      </c>
      <c r="B61" s="5" t="s">
        <v>24</v>
      </c>
      <c r="C61" s="60">
        <f>E61*coef!$A$1+F61*coef!$A$2+G61*coef!$A$3+H61*coef!$A$4+I61*coef!$A$5+J61*coef!$A$6+K61*coef!$A$7+L61*coef!$A$8+M61*coef!$A$9+INDEX(LINEST(coef!$F$1:$F$6,coef!$G$1:$G$6^{1,2,3},TRUE),1)*D61^3+INDEX(LINEST(coef!$F$1:$F$6,coef!$G$1:$G$6^{1,2,3},TRUE),2)*D61^2+INDEX(LINEST(coef!$F$1:$F$6,coef!$G$1:$G$6^{1,2,3},TRUE),3)*D61+INDEX(LINEST(coef!$F$1:$F$6,coef!$G$1:$G$6^{1,2,3},TRUE),4)</f>
        <v>-1.7507869245664465E-15</v>
      </c>
      <c r="D61" s="24"/>
      <c r="E61" s="24"/>
      <c r="F61" s="24"/>
      <c r="G61" s="24"/>
      <c r="H61" s="24"/>
      <c r="I61" s="77"/>
      <c r="J61" s="24"/>
      <c r="K61" s="24"/>
      <c r="L61" s="24"/>
      <c r="M61" s="24"/>
    </row>
    <row r="62" spans="1:13" ht="15" customHeight="1">
      <c r="A62" s="2">
        <v>57</v>
      </c>
      <c r="B62" s="5" t="s">
        <v>27</v>
      </c>
      <c r="C62" s="60">
        <f>E62*coef!$A$1+F62*coef!$A$2+G62*coef!$A$3+H62*coef!$A$4+I62*coef!$A$5+J62*coef!$A$6+K62*coef!$A$7+L62*coef!$A$8+M62*coef!$A$9+INDEX(LINEST(coef!$F$1:$F$6,coef!$G$1:$G$6^{1,2,3},TRUE),1)*D62^3+INDEX(LINEST(coef!$F$1:$F$6,coef!$G$1:$G$6^{1,2,3},TRUE),2)*D62^2+INDEX(LINEST(coef!$F$1:$F$6,coef!$G$1:$G$6^{1,2,3},TRUE),3)*D62+INDEX(LINEST(coef!$F$1:$F$6,coef!$G$1:$G$6^{1,2,3},TRUE),4)</f>
        <v>-1.7507869245664465E-15</v>
      </c>
      <c r="D62" s="24"/>
      <c r="E62" s="24"/>
      <c r="F62" s="24"/>
      <c r="G62" s="24"/>
      <c r="H62" s="24"/>
      <c r="I62" s="77"/>
      <c r="J62" s="24"/>
      <c r="K62" s="24"/>
      <c r="L62" s="24"/>
      <c r="M62" s="24"/>
    </row>
    <row r="63" spans="1:13" ht="15" customHeight="1">
      <c r="A63" s="2">
        <v>58</v>
      </c>
      <c r="B63" s="5" t="s">
        <v>29</v>
      </c>
      <c r="C63" s="60">
        <f>E63*coef!$A$1+F63*coef!$A$2+G63*coef!$A$3+H63*coef!$A$4+I63*coef!$A$5+J63*coef!$A$6+K63*coef!$A$7+L63*coef!$A$8+M63*coef!$A$9+INDEX(LINEST(coef!$F$1:$F$6,coef!$G$1:$G$6^{1,2,3},TRUE),1)*D63^3+INDEX(LINEST(coef!$F$1:$F$6,coef!$G$1:$G$6^{1,2,3},TRUE),2)*D63^2+INDEX(LINEST(coef!$F$1:$F$6,coef!$G$1:$G$6^{1,2,3},TRUE),3)*D63+INDEX(LINEST(coef!$F$1:$F$6,coef!$G$1:$G$6^{1,2,3},TRUE),4)</f>
        <v>-1.7507869245664465E-15</v>
      </c>
      <c r="D63" s="24"/>
      <c r="E63" s="24"/>
      <c r="F63" s="24"/>
      <c r="G63" s="24"/>
      <c r="H63" s="24"/>
      <c r="I63" s="77"/>
      <c r="J63" s="24"/>
      <c r="K63" s="24"/>
      <c r="L63" s="24"/>
      <c r="M63" s="24"/>
    </row>
    <row r="64" spans="1:13" ht="15" customHeight="1">
      <c r="A64" s="2">
        <v>59</v>
      </c>
      <c r="B64" s="5" t="s">
        <v>19</v>
      </c>
      <c r="C64" s="60">
        <f>E64*coef!$A$1+F64*coef!$A$2+G64*coef!$A$3+H64*coef!$A$4+I64*coef!$A$5+J64*coef!$A$6+K64*coef!$A$7+L64*coef!$A$8+M64*coef!$A$9+INDEX(LINEST(coef!$F$1:$F$6,coef!$G$1:$G$6^{1,2,3},TRUE),1)*D64^3+INDEX(LINEST(coef!$F$1:$F$6,coef!$G$1:$G$6^{1,2,3},TRUE),2)*D64^2+INDEX(LINEST(coef!$F$1:$F$6,coef!$G$1:$G$6^{1,2,3},TRUE),3)*D64+INDEX(LINEST(coef!$F$1:$F$6,coef!$G$1:$G$6^{1,2,3},TRUE),4)</f>
        <v>-1.7507869245664465E-15</v>
      </c>
      <c r="D64" s="24"/>
      <c r="E64" s="24"/>
      <c r="F64" s="24"/>
      <c r="G64" s="24"/>
      <c r="H64" s="24"/>
      <c r="I64" s="77"/>
      <c r="J64" s="24"/>
      <c r="K64" s="24"/>
      <c r="L64" s="24"/>
      <c r="M64" s="24"/>
    </row>
    <row r="65" spans="1:13" ht="15" customHeight="1">
      <c r="A65" s="2">
        <v>60</v>
      </c>
      <c r="B65" s="5" t="s">
        <v>22</v>
      </c>
      <c r="C65" s="60">
        <f>E65*coef!$A$1+F65*coef!$A$2+G65*coef!$A$3+H65*coef!$A$4+I65*coef!$A$5+J65*coef!$A$6+K65*coef!$A$7+L65*coef!$A$8+M65*coef!$A$9+INDEX(LINEST(coef!$F$1:$F$6,coef!$G$1:$G$6^{1,2,3},TRUE),1)*D65^3+INDEX(LINEST(coef!$F$1:$F$6,coef!$G$1:$G$6^{1,2,3},TRUE),2)*D65^2+INDEX(LINEST(coef!$F$1:$F$6,coef!$G$1:$G$6^{1,2,3},TRUE),3)*D65+INDEX(LINEST(coef!$F$1:$F$6,coef!$G$1:$G$6^{1,2,3},TRUE),4)</f>
        <v>-1.7507869245664465E-15</v>
      </c>
      <c r="D65" s="24"/>
      <c r="E65" s="24"/>
      <c r="F65" s="24"/>
      <c r="G65" s="24"/>
      <c r="H65" s="24"/>
      <c r="I65" s="77"/>
      <c r="J65" s="24"/>
      <c r="K65" s="24"/>
      <c r="L65" s="24"/>
      <c r="M65" s="24"/>
    </row>
    <row r="66" spans="1:13" ht="15" customHeight="1">
      <c r="A66" s="2">
        <v>61</v>
      </c>
      <c r="B66" s="5" t="s">
        <v>89</v>
      </c>
      <c r="C66" s="60">
        <f>E66*coef!$A$1+F66*coef!$A$2+G66*coef!$A$3+H66*coef!$A$4+I66*coef!$A$5+J66*coef!$A$6+K66*coef!$A$7+L66*coef!$A$8+M66*coef!$A$9+INDEX(LINEST(coef!$F$1:$F$6,coef!$G$1:$G$6^{1,2,3},TRUE),1)*D66^3+INDEX(LINEST(coef!$F$1:$F$6,coef!$G$1:$G$6^{1,2,3},TRUE),2)*D66^2+INDEX(LINEST(coef!$F$1:$F$6,coef!$G$1:$G$6^{1,2,3},TRUE),3)*D66+INDEX(LINEST(coef!$F$1:$F$6,coef!$G$1:$G$6^{1,2,3},TRUE),4)</f>
        <v>-1.7507869245664465E-15</v>
      </c>
      <c r="D66" s="24"/>
      <c r="E66" s="24"/>
      <c r="F66" s="24"/>
      <c r="G66" s="24"/>
      <c r="H66" s="24"/>
      <c r="I66" s="77"/>
      <c r="J66" s="24"/>
      <c r="K66" s="24"/>
      <c r="L66" s="24"/>
      <c r="M66" s="24"/>
    </row>
    <row r="67" spans="1:13" ht="15" customHeight="1">
      <c r="A67" s="2">
        <v>62</v>
      </c>
      <c r="B67" s="5" t="s">
        <v>90</v>
      </c>
      <c r="C67" s="60">
        <f>E67*coef!$A$1+F67*coef!$A$2+G67*coef!$A$3+H67*coef!$A$4+I67*coef!$A$5+J67*coef!$A$6+K67*coef!$A$7+L67*coef!$A$8+M67*coef!$A$9+INDEX(LINEST(coef!$F$1:$F$6,coef!$G$1:$G$6^{1,2,3},TRUE),1)*D67^3+INDEX(LINEST(coef!$F$1:$F$6,coef!$G$1:$G$6^{1,2,3},TRUE),2)*D67^2+INDEX(LINEST(coef!$F$1:$F$6,coef!$G$1:$G$6^{1,2,3},TRUE),3)*D67+INDEX(LINEST(coef!$F$1:$F$6,coef!$G$1:$G$6^{1,2,3},TRUE),4)</f>
        <v>-1.7507869245664465E-15</v>
      </c>
      <c r="D67" s="24"/>
      <c r="E67" s="24"/>
      <c r="F67" s="24"/>
      <c r="G67" s="24"/>
      <c r="H67" s="24"/>
      <c r="I67" s="77"/>
      <c r="J67" s="24"/>
      <c r="K67" s="24"/>
      <c r="L67" s="24"/>
      <c r="M67" s="24"/>
    </row>
    <row r="68" spans="1:13" ht="15" customHeight="1">
      <c r="A68" s="2">
        <v>63</v>
      </c>
      <c r="B68" s="5" t="s">
        <v>91</v>
      </c>
      <c r="C68" s="60">
        <f>E68*coef!$A$1+F68*coef!$A$2+G68*coef!$A$3+H68*coef!$A$4+I68*coef!$A$5+J68*coef!$A$6+K68*coef!$A$7+L68*coef!$A$8+M68*coef!$A$9+INDEX(LINEST(coef!$F$1:$F$6,coef!$G$1:$G$6^{1,2,3},TRUE),1)*D68^3+INDEX(LINEST(coef!$F$1:$F$6,coef!$G$1:$G$6^{1,2,3},TRUE),2)*D68^2+INDEX(LINEST(coef!$F$1:$F$6,coef!$G$1:$G$6^{1,2,3},TRUE),3)*D68+INDEX(LINEST(coef!$F$1:$F$6,coef!$G$1:$G$6^{1,2,3},TRUE),4)</f>
        <v>-1.7507869245664465E-15</v>
      </c>
      <c r="D68" s="24"/>
      <c r="E68" s="24"/>
      <c r="F68" s="24"/>
      <c r="G68" s="24"/>
      <c r="H68" s="24"/>
      <c r="I68" s="77"/>
      <c r="J68" s="24"/>
      <c r="K68" s="24"/>
      <c r="L68" s="24"/>
      <c r="M68" s="24"/>
    </row>
    <row r="69" spans="1:13" ht="15" customHeight="1">
      <c r="A69" s="2">
        <v>64</v>
      </c>
      <c r="B69" s="5" t="s">
        <v>92</v>
      </c>
      <c r="C69" s="60">
        <f>E69*coef!$A$1+F69*coef!$A$2+G69*coef!$A$3+H69*coef!$A$4+I69*coef!$A$5+J69*coef!$A$6+K69*coef!$A$7+L69*coef!$A$8+M69*coef!$A$9+INDEX(LINEST(coef!$F$1:$F$6,coef!$G$1:$G$6^{1,2,3},TRUE),1)*D69^3+INDEX(LINEST(coef!$F$1:$F$6,coef!$G$1:$G$6^{1,2,3},TRUE),2)*D69^2+INDEX(LINEST(coef!$F$1:$F$6,coef!$G$1:$G$6^{1,2,3},TRUE),3)*D69+INDEX(LINEST(coef!$F$1:$F$6,coef!$G$1:$G$6^{1,2,3},TRUE),4)</f>
        <v>-1.7507869245664465E-15</v>
      </c>
      <c r="D69" s="24"/>
      <c r="E69" s="24"/>
      <c r="F69" s="24"/>
      <c r="G69" s="24"/>
      <c r="H69" s="24"/>
      <c r="I69" s="77"/>
      <c r="J69" s="24"/>
      <c r="K69" s="24"/>
      <c r="L69" s="24"/>
      <c r="M69" s="24"/>
    </row>
    <row r="70" spans="1:13" ht="15" customHeight="1">
      <c r="A70" s="2">
        <v>65</v>
      </c>
      <c r="B70" s="5" t="s">
        <v>158</v>
      </c>
      <c r="C70" s="60">
        <f>E70*coef!$A$1+F70*coef!$A$2+G70*coef!$A$3+H70*coef!$A$4+I70*coef!$A$5+J70*coef!$A$6+K70*coef!$A$7+L70*coef!$A$8+M70*coef!$A$9+INDEX(LINEST(coef!$F$1:$F$6,coef!$G$1:$G$6^{1,2,3},TRUE),1)*D70^3+INDEX(LINEST(coef!$F$1:$F$6,coef!$G$1:$G$6^{1,2,3},TRUE),2)*D70^2+INDEX(LINEST(coef!$F$1:$F$6,coef!$G$1:$G$6^{1,2,3},TRUE),3)*D70+INDEX(LINEST(coef!$F$1:$F$6,coef!$G$1:$G$6^{1,2,3},TRUE),4)</f>
        <v>-1.7507869245664465E-15</v>
      </c>
      <c r="D70" s="24"/>
      <c r="E70" s="24"/>
      <c r="F70" s="24"/>
      <c r="G70" s="24"/>
      <c r="H70" s="24"/>
      <c r="I70" s="77"/>
      <c r="J70" s="24"/>
      <c r="K70" s="24"/>
      <c r="L70" s="24"/>
      <c r="M70" s="24"/>
    </row>
    <row r="71" spans="1:13" ht="15" customHeight="1">
      <c r="A71" s="2">
        <v>66</v>
      </c>
      <c r="B71" s="5" t="s">
        <v>160</v>
      </c>
      <c r="C71" s="60">
        <f>E71*coef!$A$1+F71*coef!$A$2+G71*coef!$A$3+H71*coef!$A$4+I71*coef!$A$5+J71*coef!$A$6+K71*coef!$A$7+L71*coef!$A$8+M71*coef!$A$9+INDEX(LINEST(coef!$F$1:$F$6,coef!$G$1:$G$6^{1,2,3},TRUE),1)*D71^3+INDEX(LINEST(coef!$F$1:$F$6,coef!$G$1:$G$6^{1,2,3},TRUE),2)*D71^2+INDEX(LINEST(coef!$F$1:$F$6,coef!$G$1:$G$6^{1,2,3},TRUE),3)*D71+INDEX(LINEST(coef!$F$1:$F$6,coef!$G$1:$G$6^{1,2,3},TRUE),4)</f>
        <v>-1.7507869245664465E-15</v>
      </c>
      <c r="D71" s="24"/>
      <c r="E71" s="24"/>
      <c r="F71" s="24"/>
      <c r="G71" s="24"/>
      <c r="H71" s="24"/>
      <c r="I71" s="77"/>
      <c r="J71" s="24"/>
      <c r="K71" s="24"/>
      <c r="L71" s="24"/>
      <c r="M71" s="24"/>
    </row>
    <row r="72" spans="1:13" ht="15" customHeight="1">
      <c r="A72" s="2">
        <v>67</v>
      </c>
      <c r="B72" s="5" t="s">
        <v>93</v>
      </c>
      <c r="C72" s="60">
        <f>E72*coef!$A$1+F72*coef!$A$2+G72*coef!$A$3+H72*coef!$A$4+I72*coef!$A$5+J72*coef!$A$6+K72*coef!$A$7+L72*coef!$A$8+M72*coef!$A$9+INDEX(LINEST(coef!$F$1:$F$6,coef!$G$1:$G$6^{1,2,3},TRUE),1)*D72^3+INDEX(LINEST(coef!$F$1:$F$6,coef!$G$1:$G$6^{1,2,3},TRUE),2)*D72^2+INDEX(LINEST(coef!$F$1:$F$6,coef!$G$1:$G$6^{1,2,3},TRUE),3)*D72+INDEX(LINEST(coef!$F$1:$F$6,coef!$G$1:$G$6^{1,2,3},TRUE),4)</f>
        <v>-1.7507869245664465E-15</v>
      </c>
      <c r="D72" s="24"/>
      <c r="E72" s="24"/>
      <c r="F72" s="24"/>
      <c r="G72" s="24"/>
      <c r="H72" s="24"/>
      <c r="I72" s="77"/>
      <c r="J72" s="24"/>
      <c r="K72" s="24"/>
      <c r="L72" s="24"/>
      <c r="M72" s="24"/>
    </row>
    <row r="73" spans="1:13" ht="15" customHeight="1">
      <c r="A73" s="2">
        <v>68</v>
      </c>
      <c r="B73" s="5" t="s">
        <v>94</v>
      </c>
      <c r="C73" s="60">
        <f>E73*coef!$A$1+F73*coef!$A$2+G73*coef!$A$3+H73*coef!$A$4+I73*coef!$A$5+J73*coef!$A$6+K73*coef!$A$7+L73*coef!$A$8+M73*coef!$A$9+INDEX(LINEST(coef!$F$1:$F$6,coef!$G$1:$G$6^{1,2,3},TRUE),1)*D73^3+INDEX(LINEST(coef!$F$1:$F$6,coef!$G$1:$G$6^{1,2,3},TRUE),2)*D73^2+INDEX(LINEST(coef!$F$1:$F$6,coef!$G$1:$G$6^{1,2,3},TRUE),3)*D73+INDEX(LINEST(coef!$F$1:$F$6,coef!$G$1:$G$6^{1,2,3},TRUE),4)</f>
        <v>-1.7507869245664465E-15</v>
      </c>
      <c r="D73" s="24"/>
      <c r="E73" s="24"/>
      <c r="F73" s="24"/>
      <c r="G73" s="24"/>
      <c r="H73" s="24"/>
      <c r="I73" s="77"/>
      <c r="J73" s="24"/>
      <c r="K73" s="24"/>
      <c r="L73" s="24"/>
      <c r="M73" s="24"/>
    </row>
    <row r="74" spans="1:13" ht="15" customHeight="1">
      <c r="A74" s="2">
        <v>69</v>
      </c>
      <c r="B74" s="5" t="s">
        <v>96</v>
      </c>
      <c r="C74" s="60">
        <f>E74*coef!$A$1+F74*coef!$A$2+G74*coef!$A$3+H74*coef!$A$4+I74*coef!$A$5+J74*coef!$A$6+K74*coef!$A$7+L74*coef!$A$8+M74*coef!$A$9+INDEX(LINEST(coef!$F$1:$F$6,coef!$G$1:$G$6^{1,2,3},TRUE),1)*D74^3+INDEX(LINEST(coef!$F$1:$F$6,coef!$G$1:$G$6^{1,2,3},TRUE),2)*D74^2+INDEX(LINEST(coef!$F$1:$F$6,coef!$G$1:$G$6^{1,2,3},TRUE),3)*D74+INDEX(LINEST(coef!$F$1:$F$6,coef!$G$1:$G$6^{1,2,3},TRUE),4)</f>
        <v>-1.7507869245664465E-15</v>
      </c>
      <c r="D74" s="24"/>
      <c r="E74" s="24"/>
      <c r="F74" s="24"/>
      <c r="G74" s="24"/>
      <c r="H74" s="24"/>
      <c r="I74" s="77"/>
      <c r="J74" s="24"/>
      <c r="K74" s="24"/>
      <c r="L74" s="24"/>
      <c r="M74" s="24"/>
    </row>
    <row r="75" spans="1:13" ht="15" customHeight="1">
      <c r="A75" s="2">
        <v>70</v>
      </c>
      <c r="B75" s="5" t="s">
        <v>97</v>
      </c>
      <c r="C75" s="60">
        <f>E75*coef!$A$1+F75*coef!$A$2+G75*coef!$A$3+H75*coef!$A$4+I75*coef!$A$5+J75*coef!$A$6+K75*coef!$A$7+L75*coef!$A$8+M75*coef!$A$9+INDEX(LINEST(coef!$F$1:$F$6,coef!$G$1:$G$6^{1,2,3},TRUE),1)*D75^3+INDEX(LINEST(coef!$F$1:$F$6,coef!$G$1:$G$6^{1,2,3},TRUE),2)*D75^2+INDEX(LINEST(coef!$F$1:$F$6,coef!$G$1:$G$6^{1,2,3},TRUE),3)*D75+INDEX(LINEST(coef!$F$1:$F$6,coef!$G$1:$G$6^{1,2,3},TRUE),4)</f>
        <v>-1.7507869245664465E-15</v>
      </c>
      <c r="D75" s="24"/>
      <c r="E75" s="24"/>
      <c r="F75" s="24"/>
      <c r="G75" s="24"/>
      <c r="H75" s="24"/>
      <c r="I75" s="77"/>
      <c r="J75" s="24"/>
      <c r="K75" s="24"/>
      <c r="L75" s="24"/>
      <c r="M75" s="24"/>
    </row>
    <row r="76" spans="1:13" ht="15" customHeight="1">
      <c r="A76" s="2">
        <v>71</v>
      </c>
      <c r="B76" s="5" t="s">
        <v>98</v>
      </c>
      <c r="C76" s="60">
        <f>E76*coef!$A$1+F76*coef!$A$2+G76*coef!$A$3+H76*coef!$A$4+I76*coef!$A$5+J76*coef!$A$6+K76*coef!$A$7+L76*coef!$A$8+M76*coef!$A$9+INDEX(LINEST(coef!$F$1:$F$6,coef!$G$1:$G$6^{1,2,3},TRUE),1)*D76^3+INDEX(LINEST(coef!$F$1:$F$6,coef!$G$1:$G$6^{1,2,3},TRUE),2)*D76^2+INDEX(LINEST(coef!$F$1:$F$6,coef!$G$1:$G$6^{1,2,3},TRUE),3)*D76+INDEX(LINEST(coef!$F$1:$F$6,coef!$G$1:$G$6^{1,2,3},TRUE),4)</f>
        <v>-1.7507869245664465E-15</v>
      </c>
      <c r="D76" s="24"/>
      <c r="E76" s="24"/>
      <c r="F76" s="24"/>
      <c r="G76" s="24"/>
      <c r="H76" s="24"/>
      <c r="I76" s="77"/>
      <c r="J76" s="24"/>
      <c r="K76" s="24"/>
      <c r="L76" s="24"/>
      <c r="M76" s="24"/>
    </row>
    <row r="77" spans="1:13" ht="15" customHeight="1">
      <c r="A77" s="2">
        <v>72</v>
      </c>
      <c r="B77" s="5" t="s">
        <v>99</v>
      </c>
      <c r="C77" s="60">
        <f>E77*coef!$A$1+F77*coef!$A$2+G77*coef!$A$3+H77*coef!$A$4+I77*coef!$A$5+J77*coef!$A$6+K77*coef!$A$7+L77*coef!$A$8+M77*coef!$A$9+INDEX(LINEST(coef!$F$1:$F$6,coef!$G$1:$G$6^{1,2,3},TRUE),1)*D77^3+INDEX(LINEST(coef!$F$1:$F$6,coef!$G$1:$G$6^{1,2,3},TRUE),2)*D77^2+INDEX(LINEST(coef!$F$1:$F$6,coef!$G$1:$G$6^{1,2,3},TRUE),3)*D77+INDEX(LINEST(coef!$F$1:$F$6,coef!$G$1:$G$6^{1,2,3},TRUE),4)</f>
        <v>-1.7507869245664465E-15</v>
      </c>
      <c r="D77" s="24"/>
      <c r="E77" s="24"/>
      <c r="F77" s="24"/>
      <c r="G77" s="24"/>
      <c r="H77" s="24"/>
      <c r="I77" s="77"/>
      <c r="J77" s="24"/>
      <c r="K77" s="24"/>
      <c r="L77" s="24"/>
      <c r="M77" s="24"/>
    </row>
    <row r="78" spans="1:13" ht="15" customHeight="1">
      <c r="A78" s="2">
        <v>73</v>
      </c>
      <c r="B78" s="5" t="s">
        <v>100</v>
      </c>
      <c r="C78" s="60">
        <f>E78*coef!$A$1+F78*coef!$A$2+G78*coef!$A$3+H78*coef!$A$4+I78*coef!$A$5+J78*coef!$A$6+K78*coef!$A$7+L78*coef!$A$8+M78*coef!$A$9+INDEX(LINEST(coef!$F$1:$F$6,coef!$G$1:$G$6^{1,2,3},TRUE),1)*D78^3+INDEX(LINEST(coef!$F$1:$F$6,coef!$G$1:$G$6^{1,2,3},TRUE),2)*D78^2+INDEX(LINEST(coef!$F$1:$F$6,coef!$G$1:$G$6^{1,2,3},TRUE),3)*D78+INDEX(LINEST(coef!$F$1:$F$6,coef!$G$1:$G$6^{1,2,3},TRUE),4)</f>
        <v>-1.7507869245664465E-15</v>
      </c>
      <c r="D78" s="24"/>
      <c r="E78" s="24"/>
      <c r="F78" s="24"/>
      <c r="G78" s="24"/>
      <c r="H78" s="24"/>
      <c r="I78" s="77"/>
      <c r="J78" s="24"/>
      <c r="K78" s="24"/>
      <c r="L78" s="24"/>
      <c r="M78" s="24"/>
    </row>
    <row r="79" spans="1:13" ht="15" customHeight="1">
      <c r="A79" s="2">
        <v>74</v>
      </c>
      <c r="B79" s="5" t="s">
        <v>101</v>
      </c>
      <c r="C79" s="60">
        <f>E79*coef!$A$1+F79*coef!$A$2+G79*coef!$A$3+H79*coef!$A$4+I79*coef!$A$5+J79*coef!$A$6+K79*coef!$A$7+L79*coef!$A$8+M79*coef!$A$9+INDEX(LINEST(coef!$F$1:$F$6,coef!$G$1:$G$6^{1,2,3},TRUE),1)*D79^3+INDEX(LINEST(coef!$F$1:$F$6,coef!$G$1:$G$6^{1,2,3},TRUE),2)*D79^2+INDEX(LINEST(coef!$F$1:$F$6,coef!$G$1:$G$6^{1,2,3},TRUE),3)*D79+INDEX(LINEST(coef!$F$1:$F$6,coef!$G$1:$G$6^{1,2,3},TRUE),4)</f>
        <v>-1.7507869245664465E-15</v>
      </c>
      <c r="D79" s="24"/>
      <c r="E79" s="24"/>
      <c r="F79" s="24"/>
      <c r="G79" s="24"/>
      <c r="H79" s="24"/>
      <c r="I79" s="77"/>
      <c r="J79" s="24"/>
      <c r="K79" s="24"/>
      <c r="L79" s="24"/>
      <c r="M79" s="24"/>
    </row>
    <row r="80" spans="1:13" ht="15" customHeight="1">
      <c r="A80" s="2">
        <v>75</v>
      </c>
      <c r="B80" s="5" t="s">
        <v>102</v>
      </c>
      <c r="C80" s="60">
        <f>E80*coef!$A$1+F80*coef!$A$2+G80*coef!$A$3+H80*coef!$A$4+I80*coef!$A$5+J80*coef!$A$6+K80*coef!$A$7+L80*coef!$A$8+M80*coef!$A$9+INDEX(LINEST(coef!$F$1:$F$6,coef!$G$1:$G$6^{1,2,3},TRUE),1)*D80^3+INDEX(LINEST(coef!$F$1:$F$6,coef!$G$1:$G$6^{1,2,3},TRUE),2)*D80^2+INDEX(LINEST(coef!$F$1:$F$6,coef!$G$1:$G$6^{1,2,3},TRUE),3)*D80+INDEX(LINEST(coef!$F$1:$F$6,coef!$G$1:$G$6^{1,2,3},TRUE),4)</f>
        <v>-1.7507869245664465E-15</v>
      </c>
      <c r="D80" s="24"/>
      <c r="E80" s="24"/>
      <c r="F80" s="24"/>
      <c r="G80" s="24"/>
      <c r="H80" s="24"/>
      <c r="I80" s="77"/>
      <c r="J80" s="24"/>
      <c r="K80" s="24"/>
      <c r="L80" s="24"/>
      <c r="M80" s="24"/>
    </row>
    <row r="81" spans="1:13" ht="15" customHeight="1">
      <c r="A81" s="2">
        <v>76</v>
      </c>
      <c r="B81" s="5" t="s">
        <v>103</v>
      </c>
      <c r="C81" s="60">
        <f>E81*coef!$A$1+F81*coef!$A$2+G81*coef!$A$3+H81*coef!$A$4+I81*coef!$A$5+J81*coef!$A$6+K81*coef!$A$7+L81*coef!$A$8+M81*coef!$A$9+INDEX(LINEST(coef!$F$1:$F$6,coef!$G$1:$G$6^{1,2,3},TRUE),1)*D81^3+INDEX(LINEST(coef!$F$1:$F$6,coef!$G$1:$G$6^{1,2,3},TRUE),2)*D81^2+INDEX(LINEST(coef!$F$1:$F$6,coef!$G$1:$G$6^{1,2,3},TRUE),3)*D81+INDEX(LINEST(coef!$F$1:$F$6,coef!$G$1:$G$6^{1,2,3},TRUE),4)</f>
        <v>-1.7507869245664465E-15</v>
      </c>
      <c r="D81" s="24"/>
      <c r="E81" s="24"/>
      <c r="F81" s="24"/>
      <c r="G81" s="24"/>
      <c r="H81" s="24"/>
      <c r="I81" s="77"/>
      <c r="J81" s="24"/>
      <c r="K81" s="24"/>
      <c r="L81" s="24"/>
      <c r="M81" s="24"/>
    </row>
    <row r="82" spans="1:13" ht="15" customHeight="1">
      <c r="A82" s="2">
        <v>77</v>
      </c>
      <c r="B82" s="5" t="s">
        <v>104</v>
      </c>
      <c r="C82" s="60">
        <f>E82*coef!$A$1+F82*coef!$A$2+G82*coef!$A$3+H82*coef!$A$4+I82*coef!$A$5+J82*coef!$A$6+K82*coef!$A$7+L82*coef!$A$8+M82*coef!$A$9+INDEX(LINEST(coef!$F$1:$F$6,coef!$G$1:$G$6^{1,2,3},TRUE),1)*D82^3+INDEX(LINEST(coef!$F$1:$F$6,coef!$G$1:$G$6^{1,2,3},TRUE),2)*D82^2+INDEX(LINEST(coef!$F$1:$F$6,coef!$G$1:$G$6^{1,2,3},TRUE),3)*D82+INDEX(LINEST(coef!$F$1:$F$6,coef!$G$1:$G$6^{1,2,3},TRUE),4)</f>
        <v>-1.7507869245664465E-15</v>
      </c>
      <c r="D82" s="24"/>
      <c r="E82" s="24"/>
      <c r="F82" s="24"/>
      <c r="G82" s="24"/>
      <c r="H82" s="24"/>
      <c r="I82" s="77"/>
      <c r="J82" s="24"/>
      <c r="K82" s="24"/>
      <c r="L82" s="24"/>
      <c r="M82" s="24"/>
    </row>
    <row r="83" spans="1:13" ht="15" customHeight="1">
      <c r="A83" s="2">
        <v>78</v>
      </c>
      <c r="B83" s="5" t="s">
        <v>105</v>
      </c>
      <c r="C83" s="60">
        <f>E83*coef!$A$1+F83*coef!$A$2+G83*coef!$A$3+H83*coef!$A$4+I83*coef!$A$5+J83*coef!$A$6+K83*coef!$A$7+L83*coef!$A$8+M83*coef!$A$9+INDEX(LINEST(coef!$F$1:$F$6,coef!$G$1:$G$6^{1,2,3},TRUE),1)*D83^3+INDEX(LINEST(coef!$F$1:$F$6,coef!$G$1:$G$6^{1,2,3},TRUE),2)*D83^2+INDEX(LINEST(coef!$F$1:$F$6,coef!$G$1:$G$6^{1,2,3},TRUE),3)*D83+INDEX(LINEST(coef!$F$1:$F$6,coef!$G$1:$G$6^{1,2,3},TRUE),4)</f>
        <v>-1.7507869245664465E-15</v>
      </c>
      <c r="D83" s="24"/>
      <c r="E83" s="24"/>
      <c r="F83" s="24"/>
      <c r="G83" s="24"/>
      <c r="H83" s="24"/>
      <c r="I83" s="77"/>
      <c r="J83" s="24"/>
      <c r="K83" s="24"/>
      <c r="L83" s="24"/>
      <c r="M83" s="24"/>
    </row>
    <row r="84" spans="1:13" ht="15" customHeight="1">
      <c r="A84" s="2">
        <v>79</v>
      </c>
      <c r="B84" s="5" t="s">
        <v>106</v>
      </c>
      <c r="C84" s="60">
        <f>E84*coef!$A$1+F84*coef!$A$2+G84*coef!$A$3+H84*coef!$A$4+I84*coef!$A$5+J84*coef!$A$6+K84*coef!$A$7+L84*coef!$A$8+M84*coef!$A$9+INDEX(LINEST(coef!$F$1:$F$6,coef!$G$1:$G$6^{1,2,3},TRUE),1)*D84^3+INDEX(LINEST(coef!$F$1:$F$6,coef!$G$1:$G$6^{1,2,3},TRUE),2)*D84^2+INDEX(LINEST(coef!$F$1:$F$6,coef!$G$1:$G$6^{1,2,3},TRUE),3)*D84+INDEX(LINEST(coef!$F$1:$F$6,coef!$G$1:$G$6^{1,2,3},TRUE),4)</f>
        <v>-1.7507869245664465E-15</v>
      </c>
      <c r="D84" s="24"/>
      <c r="E84" s="24"/>
      <c r="F84" s="24"/>
      <c r="G84" s="24"/>
      <c r="H84" s="24"/>
      <c r="I84" s="77"/>
      <c r="J84" s="24"/>
      <c r="K84" s="24"/>
      <c r="L84" s="24"/>
      <c r="M84" s="24"/>
    </row>
    <row r="85" spans="1:13" ht="15" customHeight="1">
      <c r="A85" s="2">
        <v>80</v>
      </c>
      <c r="B85" s="5" t="s">
        <v>107</v>
      </c>
      <c r="C85" s="60">
        <f>E85*coef!$A$1+F85*coef!$A$2+G85*coef!$A$3+H85*coef!$A$4+I85*coef!$A$5+J85*coef!$A$6+K85*coef!$A$7+L85*coef!$A$8+M85*coef!$A$9+INDEX(LINEST(coef!$F$1:$F$6,coef!$G$1:$G$6^{1,2,3},TRUE),1)*D85^3+INDEX(LINEST(coef!$F$1:$F$6,coef!$G$1:$G$6^{1,2,3},TRUE),2)*D85^2+INDEX(LINEST(coef!$F$1:$F$6,coef!$G$1:$G$6^{1,2,3},TRUE),3)*D85+INDEX(LINEST(coef!$F$1:$F$6,coef!$G$1:$G$6^{1,2,3},TRUE),4)</f>
        <v>-1.7507869245664465E-15</v>
      </c>
      <c r="D85" s="24"/>
      <c r="E85" s="24"/>
      <c r="F85" s="24"/>
      <c r="G85" s="24"/>
      <c r="H85" s="24"/>
      <c r="I85" s="77"/>
      <c r="J85" s="24"/>
      <c r="K85" s="24"/>
      <c r="L85" s="24"/>
      <c r="M85" s="24"/>
    </row>
    <row r="86" spans="1:13" ht="15" customHeight="1">
      <c r="A86" s="2">
        <v>81</v>
      </c>
      <c r="B86" s="5" t="s">
        <v>108</v>
      </c>
      <c r="C86" s="60">
        <f>E86*coef!$A$1+F86*coef!$A$2+G86*coef!$A$3+H86*coef!$A$4+I86*coef!$A$5+J86*coef!$A$6+K86*coef!$A$7+L86*coef!$A$8+M86*coef!$A$9+INDEX(LINEST(coef!$F$1:$F$6,coef!$G$1:$G$6^{1,2,3},TRUE),1)*D86^3+INDEX(LINEST(coef!$F$1:$F$6,coef!$G$1:$G$6^{1,2,3},TRUE),2)*D86^2+INDEX(LINEST(coef!$F$1:$F$6,coef!$G$1:$G$6^{1,2,3},TRUE),3)*D86+INDEX(LINEST(coef!$F$1:$F$6,coef!$G$1:$G$6^{1,2,3},TRUE),4)</f>
        <v>-1.7507869245664465E-15</v>
      </c>
      <c r="D86" s="24"/>
      <c r="E86" s="24"/>
      <c r="F86" s="24"/>
      <c r="G86" s="24"/>
      <c r="H86" s="24"/>
      <c r="I86" s="77"/>
      <c r="J86" s="24"/>
      <c r="K86" s="24"/>
      <c r="L86" s="24"/>
      <c r="M86" s="24"/>
    </row>
    <row r="87" spans="1:13" ht="15" customHeight="1">
      <c r="A87" s="2">
        <v>82</v>
      </c>
      <c r="B87" s="5" t="s">
        <v>109</v>
      </c>
      <c r="C87" s="60">
        <f>E87*coef!$A$1+F87*coef!$A$2+G87*coef!$A$3+H87*coef!$A$4+I87*coef!$A$5+J87*coef!$A$6+K87*coef!$A$7+L87*coef!$A$8+M87*coef!$A$9+INDEX(LINEST(coef!$F$1:$F$6,coef!$G$1:$G$6^{1,2,3},TRUE),1)*D87^3+INDEX(LINEST(coef!$F$1:$F$6,coef!$G$1:$G$6^{1,2,3},TRUE),2)*D87^2+INDEX(LINEST(coef!$F$1:$F$6,coef!$G$1:$G$6^{1,2,3},TRUE),3)*D87+INDEX(LINEST(coef!$F$1:$F$6,coef!$G$1:$G$6^{1,2,3},TRUE),4)</f>
        <v>-1.7507869245664465E-15</v>
      </c>
      <c r="D87" s="24"/>
      <c r="E87" s="24"/>
      <c r="F87" s="24"/>
      <c r="G87" s="24"/>
      <c r="H87" s="24"/>
      <c r="I87" s="77"/>
      <c r="J87" s="24"/>
      <c r="K87" s="24"/>
      <c r="L87" s="24"/>
      <c r="M87" s="24"/>
    </row>
    <row r="88" spans="1:13" ht="15" customHeight="1">
      <c r="A88" s="2">
        <v>83</v>
      </c>
      <c r="B88" s="5" t="s">
        <v>110</v>
      </c>
      <c r="C88" s="60">
        <f>E88*coef!$A$1+F88*coef!$A$2+G88*coef!$A$3+H88*coef!$A$4+I88*coef!$A$5+J88*coef!$A$6+K88*coef!$A$7+L88*coef!$A$8+M88*coef!$A$9+INDEX(LINEST(coef!$F$1:$F$6,coef!$G$1:$G$6^{1,2,3},TRUE),1)*D88^3+INDEX(LINEST(coef!$F$1:$F$6,coef!$G$1:$G$6^{1,2,3},TRUE),2)*D88^2+INDEX(LINEST(coef!$F$1:$F$6,coef!$G$1:$G$6^{1,2,3},TRUE),3)*D88+INDEX(LINEST(coef!$F$1:$F$6,coef!$G$1:$G$6^{1,2,3},TRUE),4)</f>
        <v>-1.7507869245664465E-15</v>
      </c>
      <c r="D88" s="24"/>
      <c r="E88" s="24"/>
      <c r="F88" s="24"/>
      <c r="G88" s="24"/>
      <c r="H88" s="24"/>
      <c r="I88" s="77"/>
      <c r="J88" s="24"/>
      <c r="K88" s="24"/>
      <c r="L88" s="24"/>
      <c r="M88" s="24"/>
    </row>
    <row r="89" spans="1:13" ht="15" customHeight="1">
      <c r="A89" s="2">
        <v>84</v>
      </c>
      <c r="B89" s="5" t="s">
        <v>111</v>
      </c>
      <c r="C89" s="60">
        <f>E89*coef!$A$1+F89*coef!$A$2+G89*coef!$A$3+H89*coef!$A$4+I89*coef!$A$5+J89*coef!$A$6+K89*coef!$A$7+L89*coef!$A$8+M89*coef!$A$9+INDEX(LINEST(coef!$F$1:$F$6,coef!$G$1:$G$6^{1,2,3},TRUE),1)*D89^3+INDEX(LINEST(coef!$F$1:$F$6,coef!$G$1:$G$6^{1,2,3},TRUE),2)*D89^2+INDEX(LINEST(coef!$F$1:$F$6,coef!$G$1:$G$6^{1,2,3},TRUE),3)*D89+INDEX(LINEST(coef!$F$1:$F$6,coef!$G$1:$G$6^{1,2,3},TRUE),4)</f>
        <v>-1.7507869245664465E-15</v>
      </c>
      <c r="D89" s="24"/>
      <c r="E89" s="24"/>
      <c r="F89" s="24"/>
      <c r="G89" s="24"/>
      <c r="H89" s="24"/>
      <c r="I89" s="77"/>
      <c r="J89" s="24"/>
      <c r="K89" s="24"/>
      <c r="L89" s="24"/>
      <c r="M89" s="24"/>
    </row>
    <row r="90" spans="1:13" ht="15" customHeight="1">
      <c r="A90" s="2">
        <v>85</v>
      </c>
      <c r="B90" s="5" t="s">
        <v>112</v>
      </c>
      <c r="C90" s="60">
        <f>E90*coef!$A$1+F90*coef!$A$2+G90*coef!$A$3+H90*coef!$A$4+I90*coef!$A$5+J90*coef!$A$6+K90*coef!$A$7+L90*coef!$A$8+M90*coef!$A$9+INDEX(LINEST(coef!$F$1:$F$6,coef!$G$1:$G$6^{1,2,3},TRUE),1)*D90^3+INDEX(LINEST(coef!$F$1:$F$6,coef!$G$1:$G$6^{1,2,3},TRUE),2)*D90^2+INDEX(LINEST(coef!$F$1:$F$6,coef!$G$1:$G$6^{1,2,3},TRUE),3)*D90+INDEX(LINEST(coef!$F$1:$F$6,coef!$G$1:$G$6^{1,2,3},TRUE),4)</f>
        <v>-1.7507869245664465E-15</v>
      </c>
      <c r="D90" s="24"/>
      <c r="E90" s="24"/>
      <c r="F90" s="24"/>
      <c r="G90" s="24"/>
      <c r="H90" s="24"/>
      <c r="I90" s="77"/>
      <c r="J90" s="24"/>
      <c r="K90" s="24"/>
      <c r="L90" s="24"/>
      <c r="M90" s="24"/>
    </row>
    <row r="91" spans="1:13" ht="15" customHeight="1">
      <c r="A91" s="2">
        <v>86</v>
      </c>
      <c r="B91" s="5" t="s">
        <v>113</v>
      </c>
      <c r="C91" s="60">
        <f>E91*coef!$A$1+F91*coef!$A$2+G91*coef!$A$3+H91*coef!$A$4+I91*coef!$A$5+J91*coef!$A$6+K91*coef!$A$7+L91*coef!$A$8+M91*coef!$A$9+INDEX(LINEST(coef!$F$1:$F$6,coef!$G$1:$G$6^{1,2,3},TRUE),1)*D91^3+INDEX(LINEST(coef!$F$1:$F$6,coef!$G$1:$G$6^{1,2,3},TRUE),2)*D91^2+INDEX(LINEST(coef!$F$1:$F$6,coef!$G$1:$G$6^{1,2,3},TRUE),3)*D91+INDEX(LINEST(coef!$F$1:$F$6,coef!$G$1:$G$6^{1,2,3},TRUE),4)</f>
        <v>-1.7507869245664465E-15</v>
      </c>
      <c r="D91" s="24"/>
      <c r="E91" s="24"/>
      <c r="F91" s="24"/>
      <c r="G91" s="24"/>
      <c r="H91" s="24"/>
      <c r="I91" s="77"/>
      <c r="J91" s="24"/>
      <c r="K91" s="24"/>
      <c r="L91" s="24"/>
      <c r="M91" s="24"/>
    </row>
    <row r="92" spans="1:13" ht="15" customHeight="1">
      <c r="A92" s="2">
        <v>87</v>
      </c>
      <c r="B92" s="5" t="s">
        <v>115</v>
      </c>
      <c r="C92" s="60">
        <f>E92*coef!$A$1+F92*coef!$A$2+G92*coef!$A$3+H92*coef!$A$4+I92*coef!$A$5+J92*coef!$A$6+K92*coef!$A$7+L92*coef!$A$8+M92*coef!$A$9+INDEX(LINEST(coef!$F$1:$F$6,coef!$G$1:$G$6^{1,2,3},TRUE),1)*D92^3+INDEX(LINEST(coef!$F$1:$F$6,coef!$G$1:$G$6^{1,2,3},TRUE),2)*D92^2+INDEX(LINEST(coef!$F$1:$F$6,coef!$G$1:$G$6^{1,2,3},TRUE),3)*D92+INDEX(LINEST(coef!$F$1:$F$6,coef!$G$1:$G$6^{1,2,3},TRUE),4)</f>
        <v>-1.7507869245664465E-15</v>
      </c>
      <c r="D92" s="24"/>
      <c r="E92" s="24"/>
      <c r="F92" s="24"/>
      <c r="G92" s="24"/>
      <c r="H92" s="24"/>
      <c r="I92" s="77"/>
      <c r="J92" s="24"/>
      <c r="K92" s="24"/>
      <c r="L92" s="24"/>
      <c r="M92" s="24"/>
    </row>
    <row r="93" spans="1:13" ht="15" customHeight="1">
      <c r="A93" s="2">
        <v>88</v>
      </c>
      <c r="B93" s="5" t="s">
        <v>117</v>
      </c>
      <c r="C93" s="60">
        <f>E93*coef!$A$1+F93*coef!$A$2+G93*coef!$A$3+H93*coef!$A$4+I93*coef!$A$5+J93*coef!$A$6+K93*coef!$A$7+L93*coef!$A$8+M93*coef!$A$9+INDEX(LINEST(coef!$F$1:$F$6,coef!$G$1:$G$6^{1,2,3},TRUE),1)*D93^3+INDEX(LINEST(coef!$F$1:$F$6,coef!$G$1:$G$6^{1,2,3},TRUE),2)*D93^2+INDEX(LINEST(coef!$F$1:$F$6,coef!$G$1:$G$6^{1,2,3},TRUE),3)*D93+INDEX(LINEST(coef!$F$1:$F$6,coef!$G$1:$G$6^{1,2,3},TRUE),4)</f>
        <v>-1.7507869245664465E-15</v>
      </c>
      <c r="D93" s="24"/>
      <c r="E93" s="24"/>
      <c r="F93" s="24"/>
      <c r="G93" s="24"/>
      <c r="H93" s="24"/>
      <c r="I93" s="77"/>
      <c r="J93" s="24"/>
      <c r="K93" s="24"/>
      <c r="L93" s="24"/>
      <c r="M93" s="24"/>
    </row>
    <row r="94" spans="1:13" ht="15" customHeight="1">
      <c r="A94" s="2">
        <v>89</v>
      </c>
      <c r="B94" s="5" t="s">
        <v>118</v>
      </c>
      <c r="C94" s="60">
        <f>E94*coef!$A$1+F94*coef!$A$2+G94*coef!$A$3+H94*coef!$A$4+I94*coef!$A$5+J94*coef!$A$6+K94*coef!$A$7+L94*coef!$A$8+M94*coef!$A$9+INDEX(LINEST(coef!$F$1:$F$6,coef!$G$1:$G$6^{1,2,3},TRUE),1)*D94^3+INDEX(LINEST(coef!$F$1:$F$6,coef!$G$1:$G$6^{1,2,3},TRUE),2)*D94^2+INDEX(LINEST(coef!$F$1:$F$6,coef!$G$1:$G$6^{1,2,3},TRUE),3)*D94+INDEX(LINEST(coef!$F$1:$F$6,coef!$G$1:$G$6^{1,2,3},TRUE),4)</f>
        <v>-1.7507869245664465E-15</v>
      </c>
      <c r="D94" s="24"/>
      <c r="E94" s="24"/>
      <c r="F94" s="24"/>
      <c r="G94" s="24"/>
      <c r="H94" s="24"/>
      <c r="I94" s="77"/>
      <c r="J94" s="24"/>
      <c r="K94" s="24"/>
      <c r="L94" s="24"/>
      <c r="M94" s="24"/>
    </row>
    <row r="95" spans="1:13" ht="15" customHeight="1">
      <c r="A95" s="2">
        <v>90</v>
      </c>
      <c r="B95" s="5" t="s">
        <v>119</v>
      </c>
      <c r="C95" s="60">
        <f>E95*coef!$A$1+F95*coef!$A$2+G95*coef!$A$3+H95*coef!$A$4+I95*coef!$A$5+J95*coef!$A$6+K95*coef!$A$7+L95*coef!$A$8+M95*coef!$A$9+INDEX(LINEST(coef!$F$1:$F$6,coef!$G$1:$G$6^{1,2,3},TRUE),1)*D95^3+INDEX(LINEST(coef!$F$1:$F$6,coef!$G$1:$G$6^{1,2,3},TRUE),2)*D95^2+INDEX(LINEST(coef!$F$1:$F$6,coef!$G$1:$G$6^{1,2,3},TRUE),3)*D95+INDEX(LINEST(coef!$F$1:$F$6,coef!$G$1:$G$6^{1,2,3},TRUE),4)</f>
        <v>-1.7507869245664465E-15</v>
      </c>
      <c r="D95" s="24"/>
      <c r="E95" s="24"/>
      <c r="F95" s="24"/>
      <c r="G95" s="24"/>
      <c r="H95" s="24"/>
      <c r="I95" s="77"/>
      <c r="J95" s="24"/>
      <c r="K95" s="24"/>
      <c r="L95" s="24"/>
      <c r="M95" s="24"/>
    </row>
    <row r="96" spans="1:13" ht="15" customHeight="1">
      <c r="A96" s="2">
        <v>91</v>
      </c>
      <c r="B96" s="5" t="s">
        <v>120</v>
      </c>
      <c r="C96" s="60">
        <f>E96*coef!$A$1+F96*coef!$A$2+G96*coef!$A$3+H96*coef!$A$4+I96*coef!$A$5+J96*coef!$A$6+K96*coef!$A$7+L96*coef!$A$8+M96*coef!$A$9+INDEX(LINEST(coef!$F$1:$F$6,coef!$G$1:$G$6^{1,2,3},TRUE),1)*D96^3+INDEX(LINEST(coef!$F$1:$F$6,coef!$G$1:$G$6^{1,2,3},TRUE),2)*D96^2+INDEX(LINEST(coef!$F$1:$F$6,coef!$G$1:$G$6^{1,2,3},TRUE),3)*D96+INDEX(LINEST(coef!$F$1:$F$6,coef!$G$1:$G$6^{1,2,3},TRUE),4)</f>
        <v>-1.7507869245664465E-15</v>
      </c>
      <c r="D96" s="24"/>
      <c r="E96" s="24"/>
      <c r="F96" s="24"/>
      <c r="G96" s="24"/>
      <c r="H96" s="24"/>
      <c r="I96" s="77"/>
      <c r="J96" s="24"/>
      <c r="K96" s="24"/>
      <c r="L96" s="24"/>
      <c r="M96" s="24"/>
    </row>
    <row r="97" spans="1:13" ht="15" customHeight="1">
      <c r="A97" s="2">
        <v>92</v>
      </c>
      <c r="B97" s="5" t="s">
        <v>122</v>
      </c>
      <c r="C97" s="60">
        <f>E97*coef!$A$1+F97*coef!$A$2+G97*coef!$A$3+H97*coef!$A$4+I97*coef!$A$5+J97*coef!$A$6+K97*coef!$A$7+L97*coef!$A$8+M97*coef!$A$9+INDEX(LINEST(coef!$F$1:$F$6,coef!$G$1:$G$6^{1,2,3},TRUE),1)*D97^3+INDEX(LINEST(coef!$F$1:$F$6,coef!$G$1:$G$6^{1,2,3},TRUE),2)*D97^2+INDEX(LINEST(coef!$F$1:$F$6,coef!$G$1:$G$6^{1,2,3},TRUE),3)*D97+INDEX(LINEST(coef!$F$1:$F$6,coef!$G$1:$G$6^{1,2,3},TRUE),4)</f>
        <v>-1.7507869245664465E-15</v>
      </c>
      <c r="D97" s="24"/>
      <c r="E97" s="24"/>
      <c r="F97" s="24"/>
      <c r="G97" s="24"/>
      <c r="H97" s="24"/>
      <c r="I97" s="77"/>
      <c r="J97" s="24"/>
      <c r="K97" s="24"/>
      <c r="L97" s="24"/>
      <c r="M97" s="24"/>
    </row>
    <row r="98" spans="1:13" ht="15" customHeight="1">
      <c r="A98" s="2">
        <v>93</v>
      </c>
      <c r="B98" s="5" t="s">
        <v>123</v>
      </c>
      <c r="C98" s="60">
        <f>E98*coef!$A$1+F98*coef!$A$2+G98*coef!$A$3+H98*coef!$A$4+I98*coef!$A$5+J98*coef!$A$6+K98*coef!$A$7+L98*coef!$A$8+M98*coef!$A$9+INDEX(LINEST(coef!$F$1:$F$6,coef!$G$1:$G$6^{1,2,3},TRUE),1)*D98^3+INDEX(LINEST(coef!$F$1:$F$6,coef!$G$1:$G$6^{1,2,3},TRUE),2)*D98^2+INDEX(LINEST(coef!$F$1:$F$6,coef!$G$1:$G$6^{1,2,3},TRUE),3)*D98+INDEX(LINEST(coef!$F$1:$F$6,coef!$G$1:$G$6^{1,2,3},TRUE),4)</f>
        <v>-1.7507869245664465E-15</v>
      </c>
      <c r="D98" s="24"/>
      <c r="E98" s="24"/>
      <c r="F98" s="24"/>
      <c r="G98" s="24"/>
      <c r="H98" s="24"/>
      <c r="I98" s="77"/>
      <c r="J98" s="24"/>
      <c r="K98" s="24"/>
      <c r="L98" s="24"/>
      <c r="M98" s="24"/>
    </row>
    <row r="99" spans="1:13" ht="15" customHeight="1">
      <c r="A99" s="2">
        <v>94</v>
      </c>
      <c r="B99" s="5" t="s">
        <v>124</v>
      </c>
      <c r="C99" s="60">
        <f>E99*coef!$A$1+F99*coef!$A$2+G99*coef!$A$3+H99*coef!$A$4+I99*coef!$A$5+J99*coef!$A$6+K99*coef!$A$7+L99*coef!$A$8+M99*coef!$A$9+INDEX(LINEST(coef!$F$1:$F$6,coef!$G$1:$G$6^{1,2,3},TRUE),1)*D99^3+INDEX(LINEST(coef!$F$1:$F$6,coef!$G$1:$G$6^{1,2,3},TRUE),2)*D99^2+INDEX(LINEST(coef!$F$1:$F$6,coef!$G$1:$G$6^{1,2,3},TRUE),3)*D99+INDEX(LINEST(coef!$F$1:$F$6,coef!$G$1:$G$6^{1,2,3},TRUE),4)</f>
        <v>-1.7507869245664465E-15</v>
      </c>
      <c r="D99" s="24"/>
      <c r="E99" s="24"/>
      <c r="F99" s="24"/>
      <c r="G99" s="24"/>
      <c r="H99" s="24"/>
      <c r="I99" s="77"/>
      <c r="J99" s="24"/>
      <c r="K99" s="24"/>
      <c r="L99" s="24"/>
      <c r="M99" s="24"/>
    </row>
    <row r="100" spans="1:13" ht="15" customHeight="1">
      <c r="A100" s="2">
        <v>95</v>
      </c>
      <c r="B100" s="5" t="s">
        <v>125</v>
      </c>
      <c r="C100" s="60">
        <f>E100*coef!$A$1+F100*coef!$A$2+G100*coef!$A$3+H100*coef!$A$4+I100*coef!$A$5+J100*coef!$A$6+K100*coef!$A$7+L100*coef!$A$8+M100*coef!$A$9+INDEX(LINEST(coef!$F$1:$F$6,coef!$G$1:$G$6^{1,2,3},TRUE),1)*D100^3+INDEX(LINEST(coef!$F$1:$F$6,coef!$G$1:$G$6^{1,2,3},TRUE),2)*D100^2+INDEX(LINEST(coef!$F$1:$F$6,coef!$G$1:$G$6^{1,2,3},TRUE),3)*D100+INDEX(LINEST(coef!$F$1:$F$6,coef!$G$1:$G$6^{1,2,3},TRUE),4)</f>
        <v>-1.7507869245664465E-15</v>
      </c>
      <c r="D100" s="24"/>
      <c r="E100" s="24"/>
      <c r="F100" s="24"/>
      <c r="G100" s="24"/>
      <c r="H100" s="24"/>
      <c r="I100" s="77"/>
      <c r="J100" s="24"/>
      <c r="K100" s="24"/>
      <c r="L100" s="24"/>
      <c r="M100" s="24"/>
    </row>
    <row r="101" spans="1:13" ht="15" customHeight="1">
      <c r="A101" s="2">
        <v>96</v>
      </c>
      <c r="B101" s="5" t="s">
        <v>127</v>
      </c>
      <c r="C101" s="60">
        <f>E101*coef!$A$1+F101*coef!$A$2+G101*coef!$A$3+H101*coef!$A$4+I101*coef!$A$5+J101*coef!$A$6+K101*coef!$A$7+L101*coef!$A$8+M101*coef!$A$9+INDEX(LINEST(coef!$F$1:$F$6,coef!$G$1:$G$6^{1,2,3},TRUE),1)*D101^3+INDEX(LINEST(coef!$F$1:$F$6,coef!$G$1:$G$6^{1,2,3},TRUE),2)*D101^2+INDEX(LINEST(coef!$F$1:$F$6,coef!$G$1:$G$6^{1,2,3},TRUE),3)*D101+INDEX(LINEST(coef!$F$1:$F$6,coef!$G$1:$G$6^{1,2,3},TRUE),4)</f>
        <v>-1.7507869245664465E-15</v>
      </c>
      <c r="D101" s="24"/>
      <c r="E101" s="24"/>
      <c r="F101" s="24"/>
      <c r="G101" s="24"/>
      <c r="H101" s="24"/>
      <c r="I101" s="77"/>
      <c r="J101" s="24"/>
      <c r="K101" s="24"/>
      <c r="L101" s="24"/>
      <c r="M101" s="24"/>
    </row>
    <row r="102" spans="1:13" ht="15" customHeight="1">
      <c r="A102" s="2">
        <v>97</v>
      </c>
      <c r="B102" s="5" t="s">
        <v>128</v>
      </c>
      <c r="C102" s="60">
        <f>E102*coef!$A$1+F102*coef!$A$2+G102*coef!$A$3+H102*coef!$A$4+I102*coef!$A$5+J102*coef!$A$6+K102*coef!$A$7+L102*coef!$A$8+M102*coef!$A$9+INDEX(LINEST(coef!$F$1:$F$6,coef!$G$1:$G$6^{1,2,3},TRUE),1)*D102^3+INDEX(LINEST(coef!$F$1:$F$6,coef!$G$1:$G$6^{1,2,3},TRUE),2)*D102^2+INDEX(LINEST(coef!$F$1:$F$6,coef!$G$1:$G$6^{1,2,3},TRUE),3)*D102+INDEX(LINEST(coef!$F$1:$F$6,coef!$G$1:$G$6^{1,2,3},TRUE),4)</f>
        <v>-1.7507869245664465E-15</v>
      </c>
      <c r="D102" s="24"/>
      <c r="E102" s="24"/>
      <c r="F102" s="24"/>
      <c r="G102" s="24"/>
      <c r="H102" s="24"/>
      <c r="I102" s="77"/>
      <c r="J102" s="24"/>
      <c r="K102" s="24"/>
      <c r="L102" s="24"/>
      <c r="M102" s="24"/>
    </row>
    <row r="103" spans="1:13" ht="15" customHeight="1">
      <c r="A103" s="2">
        <v>98</v>
      </c>
      <c r="B103" s="5" t="s">
        <v>129</v>
      </c>
      <c r="C103" s="60">
        <f>E103*coef!$A$1+F103*coef!$A$2+G103*coef!$A$3+H103*coef!$A$4+I103*coef!$A$5+J103*coef!$A$6+K103*coef!$A$7+L103*coef!$A$8+M103*coef!$A$9+INDEX(LINEST(coef!$F$1:$F$6,coef!$G$1:$G$6^{1,2,3},TRUE),1)*D103^3+INDEX(LINEST(coef!$F$1:$F$6,coef!$G$1:$G$6^{1,2,3},TRUE),2)*D103^2+INDEX(LINEST(coef!$F$1:$F$6,coef!$G$1:$G$6^{1,2,3},TRUE),3)*D103+INDEX(LINEST(coef!$F$1:$F$6,coef!$G$1:$G$6^{1,2,3},TRUE),4)</f>
        <v>-1.7507869245664465E-15</v>
      </c>
      <c r="D103" s="24"/>
      <c r="E103" s="24"/>
      <c r="F103" s="24"/>
      <c r="G103" s="24"/>
      <c r="H103" s="24"/>
      <c r="I103" s="77"/>
      <c r="J103" s="24"/>
      <c r="K103" s="24"/>
      <c r="L103" s="24"/>
      <c r="M103" s="24"/>
    </row>
    <row r="104" spans="1:13" ht="15" customHeight="1">
      <c r="A104" s="2">
        <v>99</v>
      </c>
      <c r="B104" s="5" t="s">
        <v>130</v>
      </c>
      <c r="C104" s="60">
        <f>E104*coef!$A$1+F104*coef!$A$2+G104*coef!$A$3+H104*coef!$A$4+I104*coef!$A$5+J104*coef!$A$6+K104*coef!$A$7+L104*coef!$A$8+M104*coef!$A$9+INDEX(LINEST(coef!$F$1:$F$6,coef!$G$1:$G$6^{1,2,3},TRUE),1)*D104^3+INDEX(LINEST(coef!$F$1:$F$6,coef!$G$1:$G$6^{1,2,3},TRUE),2)*D104^2+INDEX(LINEST(coef!$F$1:$F$6,coef!$G$1:$G$6^{1,2,3},TRUE),3)*D104+INDEX(LINEST(coef!$F$1:$F$6,coef!$G$1:$G$6^{1,2,3},TRUE),4)</f>
        <v>-1.7507869245664465E-15</v>
      </c>
      <c r="D104" s="24"/>
      <c r="E104" s="24"/>
      <c r="F104" s="24"/>
      <c r="G104" s="24"/>
      <c r="H104" s="24"/>
      <c r="I104" s="77"/>
      <c r="J104" s="24"/>
      <c r="K104" s="24"/>
      <c r="L104" s="24"/>
      <c r="M104" s="24"/>
    </row>
    <row r="105" spans="1:13" ht="15" customHeight="1">
      <c r="A105" s="2">
        <v>100</v>
      </c>
      <c r="B105" s="5" t="s">
        <v>131</v>
      </c>
      <c r="C105" s="60">
        <f>E105*coef!$A$1+F105*coef!$A$2+G105*coef!$A$3+H105*coef!$A$4+I105*coef!$A$5+J105*coef!$A$6+K105*coef!$A$7+L105*coef!$A$8+M105*coef!$A$9+INDEX(LINEST(coef!$F$1:$F$6,coef!$G$1:$G$6^{1,2,3},TRUE),1)*D105^3+INDEX(LINEST(coef!$F$1:$F$6,coef!$G$1:$G$6^{1,2,3},TRUE),2)*D105^2+INDEX(LINEST(coef!$F$1:$F$6,coef!$G$1:$G$6^{1,2,3},TRUE),3)*D105+INDEX(LINEST(coef!$F$1:$F$6,coef!$G$1:$G$6^{1,2,3},TRUE),4)</f>
        <v>-1.7507869245664465E-15</v>
      </c>
      <c r="D105" s="24"/>
      <c r="E105" s="24"/>
      <c r="F105" s="24"/>
      <c r="G105" s="24"/>
      <c r="H105" s="24"/>
      <c r="I105" s="77"/>
      <c r="J105" s="24"/>
      <c r="K105" s="24"/>
      <c r="L105" s="24"/>
      <c r="M105" s="24"/>
    </row>
    <row r="106" spans="1:13" ht="15" customHeight="1">
      <c r="A106" s="2">
        <v>101</v>
      </c>
      <c r="B106" s="5" t="s">
        <v>132</v>
      </c>
      <c r="C106" s="60">
        <f>E106*coef!$A$1+F106*coef!$A$2+G106*coef!$A$3+H106*coef!$A$4+I106*coef!$A$5+J106*coef!$A$6+K106*coef!$A$7+L106*coef!$A$8+M106*coef!$A$9+INDEX(LINEST(coef!$F$1:$F$6,coef!$G$1:$G$6^{1,2,3},TRUE),1)*D106^3+INDEX(LINEST(coef!$F$1:$F$6,coef!$G$1:$G$6^{1,2,3},TRUE),2)*D106^2+INDEX(LINEST(coef!$F$1:$F$6,coef!$G$1:$G$6^{1,2,3},TRUE),3)*D106+INDEX(LINEST(coef!$F$1:$F$6,coef!$G$1:$G$6^{1,2,3},TRUE),4)</f>
        <v>-1.7507869245664465E-15</v>
      </c>
      <c r="D106" s="24"/>
      <c r="E106" s="24"/>
      <c r="F106" s="24"/>
      <c r="G106" s="24"/>
      <c r="H106" s="24"/>
      <c r="I106" s="77"/>
      <c r="J106" s="24"/>
      <c r="K106" s="24"/>
      <c r="L106" s="24"/>
      <c r="M106" s="24"/>
    </row>
    <row r="107" spans="1:13" ht="15" customHeight="1">
      <c r="A107" s="2">
        <v>102</v>
      </c>
      <c r="B107" s="5" t="s">
        <v>133</v>
      </c>
      <c r="C107" s="60">
        <f>E107*coef!$A$1+F107*coef!$A$2+G107*coef!$A$3+H107*coef!$A$4+I107*coef!$A$5+J107*coef!$A$6+K107*coef!$A$7+L107*coef!$A$8+M107*coef!$A$9+INDEX(LINEST(coef!$F$1:$F$6,coef!$G$1:$G$6^{1,2,3},TRUE),1)*D107^3+INDEX(LINEST(coef!$F$1:$F$6,coef!$G$1:$G$6^{1,2,3},TRUE),2)*D107^2+INDEX(LINEST(coef!$F$1:$F$6,coef!$G$1:$G$6^{1,2,3},TRUE),3)*D107+INDEX(LINEST(coef!$F$1:$F$6,coef!$G$1:$G$6^{1,2,3},TRUE),4)</f>
        <v>-1.7507869245664465E-15</v>
      </c>
      <c r="D107" s="24"/>
      <c r="E107" s="24"/>
      <c r="F107" s="24"/>
      <c r="G107" s="24"/>
      <c r="H107" s="24"/>
      <c r="I107" s="77"/>
      <c r="J107" s="24"/>
      <c r="K107" s="24"/>
      <c r="L107" s="24"/>
      <c r="M107" s="24"/>
    </row>
    <row r="108" spans="1:13" ht="15" customHeight="1">
      <c r="A108" s="2">
        <v>103</v>
      </c>
      <c r="B108" s="5" t="s">
        <v>137</v>
      </c>
      <c r="C108" s="60">
        <f>E108*coef!$A$1+F108*coef!$A$2+G108*coef!$A$3+H108*coef!$A$4+I108*coef!$A$5+J108*coef!$A$6+K108*coef!$A$7+L108*coef!$A$8+M108*coef!$A$9+INDEX(LINEST(coef!$F$1:$F$6,coef!$G$1:$G$6^{1,2,3},TRUE),1)*D108^3+INDEX(LINEST(coef!$F$1:$F$6,coef!$G$1:$G$6^{1,2,3},TRUE),2)*D108^2+INDEX(LINEST(coef!$F$1:$F$6,coef!$G$1:$G$6^{1,2,3},TRUE),3)*D108+INDEX(LINEST(coef!$F$1:$F$6,coef!$G$1:$G$6^{1,2,3},TRUE),4)</f>
        <v>-1.7507869245664465E-15</v>
      </c>
      <c r="D108" s="24"/>
      <c r="E108" s="24"/>
      <c r="F108" s="24"/>
      <c r="G108" s="24"/>
      <c r="H108" s="24"/>
      <c r="I108" s="77"/>
      <c r="J108" s="24"/>
      <c r="K108" s="24"/>
      <c r="L108" s="24"/>
      <c r="M108" s="24"/>
    </row>
    <row r="109" spans="1:13" ht="15" customHeight="1">
      <c r="A109" s="2">
        <v>104</v>
      </c>
      <c r="B109" s="5" t="s">
        <v>138</v>
      </c>
      <c r="C109" s="60">
        <f>E109*coef!$A$1+F109*coef!$A$2+G109*coef!$A$3+H109*coef!$A$4+I109*coef!$A$5+J109*coef!$A$6+K109*coef!$A$7+L109*coef!$A$8+M109*coef!$A$9+INDEX(LINEST(coef!$F$1:$F$6,coef!$G$1:$G$6^{1,2,3},TRUE),1)*D109^3+INDEX(LINEST(coef!$F$1:$F$6,coef!$G$1:$G$6^{1,2,3},TRUE),2)*D109^2+INDEX(LINEST(coef!$F$1:$F$6,coef!$G$1:$G$6^{1,2,3},TRUE),3)*D109+INDEX(LINEST(coef!$F$1:$F$6,coef!$G$1:$G$6^{1,2,3},TRUE),4)</f>
        <v>-1.7507869245664465E-15</v>
      </c>
      <c r="D109" s="24"/>
      <c r="E109" s="24"/>
      <c r="F109" s="24"/>
      <c r="G109" s="24"/>
      <c r="H109" s="24"/>
      <c r="I109" s="77"/>
      <c r="J109" s="24"/>
      <c r="K109" s="24"/>
      <c r="L109" s="24"/>
      <c r="M109" s="24"/>
    </row>
    <row r="110" spans="1:13" ht="15" customHeight="1">
      <c r="A110" s="2">
        <v>105</v>
      </c>
      <c r="B110" s="5" t="s">
        <v>139</v>
      </c>
      <c r="C110" s="60">
        <f>E110*coef!$A$1+F110*coef!$A$2+G110*coef!$A$3+H110*coef!$A$4+I110*coef!$A$5+J110*coef!$A$6+K110*coef!$A$7+L110*coef!$A$8+M110*coef!$A$9+INDEX(LINEST(coef!$F$1:$F$6,coef!$G$1:$G$6^{1,2,3},TRUE),1)*D110^3+INDEX(LINEST(coef!$F$1:$F$6,coef!$G$1:$G$6^{1,2,3},TRUE),2)*D110^2+INDEX(LINEST(coef!$F$1:$F$6,coef!$G$1:$G$6^{1,2,3},TRUE),3)*D110+INDEX(LINEST(coef!$F$1:$F$6,coef!$G$1:$G$6^{1,2,3},TRUE),4)</f>
        <v>-1.7507869245664465E-15</v>
      </c>
      <c r="D110" s="24"/>
      <c r="E110" s="24"/>
      <c r="F110" s="24"/>
      <c r="G110" s="24"/>
      <c r="H110" s="24"/>
      <c r="I110" s="77"/>
      <c r="J110" s="24"/>
      <c r="K110" s="24"/>
      <c r="L110" s="24"/>
      <c r="M110" s="24"/>
    </row>
    <row r="111" spans="1:13" ht="15" customHeight="1">
      <c r="A111" s="2">
        <v>106</v>
      </c>
      <c r="B111" s="5" t="s">
        <v>140</v>
      </c>
      <c r="C111" s="60">
        <f>E111*coef!$A$1+F111*coef!$A$2+G111*coef!$A$3+H111*coef!$A$4+I111*coef!$A$5+J111*coef!$A$6+K111*coef!$A$7+L111*coef!$A$8+M111*coef!$A$9+INDEX(LINEST(coef!$F$1:$F$6,coef!$G$1:$G$6^{1,2,3},TRUE),1)*D111^3+INDEX(LINEST(coef!$F$1:$F$6,coef!$G$1:$G$6^{1,2,3},TRUE),2)*D111^2+INDEX(LINEST(coef!$F$1:$F$6,coef!$G$1:$G$6^{1,2,3},TRUE),3)*D111+INDEX(LINEST(coef!$F$1:$F$6,coef!$G$1:$G$6^{1,2,3},TRUE),4)</f>
        <v>-1.7507869245664465E-15</v>
      </c>
      <c r="D111" s="24"/>
      <c r="E111" s="24"/>
      <c r="F111" s="24"/>
      <c r="G111" s="24"/>
      <c r="H111" s="24"/>
      <c r="I111" s="77"/>
      <c r="J111" s="24"/>
      <c r="K111" s="24"/>
      <c r="L111" s="24"/>
      <c r="M111" s="24"/>
    </row>
    <row r="112" spans="1:13" ht="15" customHeight="1">
      <c r="A112" s="2">
        <v>107</v>
      </c>
      <c r="B112" s="5" t="s">
        <v>141</v>
      </c>
      <c r="C112" s="60">
        <f>E112*coef!$A$1+F112*coef!$A$2+G112*coef!$A$3+H112*coef!$A$4+I112*coef!$A$5+J112*coef!$A$6+K112*coef!$A$7+L112*coef!$A$8+M112*coef!$A$9+INDEX(LINEST(coef!$F$1:$F$6,coef!$G$1:$G$6^{1,2,3},TRUE),1)*D112^3+INDEX(LINEST(coef!$F$1:$F$6,coef!$G$1:$G$6^{1,2,3},TRUE),2)*D112^2+INDEX(LINEST(coef!$F$1:$F$6,coef!$G$1:$G$6^{1,2,3},TRUE),3)*D112+INDEX(LINEST(coef!$F$1:$F$6,coef!$G$1:$G$6^{1,2,3},TRUE),4)</f>
        <v>-1.7507869245664465E-15</v>
      </c>
      <c r="D112" s="24"/>
      <c r="E112" s="24"/>
      <c r="F112" s="24"/>
      <c r="G112" s="24"/>
      <c r="H112" s="24"/>
      <c r="I112" s="77"/>
      <c r="J112" s="24"/>
      <c r="K112" s="24"/>
      <c r="L112" s="24"/>
      <c r="M112" s="24"/>
    </row>
    <row r="113" spans="1:13" ht="15" customHeight="1">
      <c r="A113" s="2">
        <v>108</v>
      </c>
      <c r="B113" s="5" t="s">
        <v>142</v>
      </c>
      <c r="C113" s="60">
        <f>E113*coef!$A$1+F113*coef!$A$2+G113*coef!$A$3+H113*coef!$A$4+I113*coef!$A$5+J113*coef!$A$6+K113*coef!$A$7+L113*coef!$A$8+M113*coef!$A$9+INDEX(LINEST(coef!$F$1:$F$6,coef!$G$1:$G$6^{1,2,3},TRUE),1)*D113^3+INDEX(LINEST(coef!$F$1:$F$6,coef!$G$1:$G$6^{1,2,3},TRUE),2)*D113^2+INDEX(LINEST(coef!$F$1:$F$6,coef!$G$1:$G$6^{1,2,3},TRUE),3)*D113+INDEX(LINEST(coef!$F$1:$F$6,coef!$G$1:$G$6^{1,2,3},TRUE),4)</f>
        <v>-1.7507869245664465E-15</v>
      </c>
      <c r="D113" s="24"/>
      <c r="E113" s="24"/>
      <c r="F113" s="24"/>
      <c r="G113" s="24"/>
      <c r="H113" s="24"/>
      <c r="I113" s="77"/>
      <c r="J113" s="24"/>
      <c r="K113" s="24"/>
      <c r="L113" s="24"/>
      <c r="M113" s="24"/>
    </row>
    <row r="114" spans="1:13" ht="15" customHeight="1">
      <c r="A114" s="2">
        <v>109</v>
      </c>
      <c r="B114" s="5" t="s">
        <v>143</v>
      </c>
      <c r="C114" s="60">
        <f>E114*coef!$A$1+F114*coef!$A$2+G114*coef!$A$3+H114*coef!$A$4+I114*coef!$A$5+J114*coef!$A$6+K114*coef!$A$7+L114*coef!$A$8+M114*coef!$A$9+INDEX(LINEST(coef!$F$1:$F$6,coef!$G$1:$G$6^{1,2,3},TRUE),1)*D114^3+INDEX(LINEST(coef!$F$1:$F$6,coef!$G$1:$G$6^{1,2,3},TRUE),2)*D114^2+INDEX(LINEST(coef!$F$1:$F$6,coef!$G$1:$G$6^{1,2,3},TRUE),3)*D114+INDEX(LINEST(coef!$F$1:$F$6,coef!$G$1:$G$6^{1,2,3},TRUE),4)</f>
        <v>-1.7507869245664465E-15</v>
      </c>
      <c r="D114" s="24"/>
      <c r="E114" s="24"/>
      <c r="F114" s="24"/>
      <c r="G114" s="24"/>
      <c r="H114" s="24"/>
      <c r="I114" s="77"/>
      <c r="J114" s="24"/>
      <c r="K114" s="24"/>
      <c r="L114" s="24"/>
      <c r="M114" s="24"/>
    </row>
    <row r="115" spans="1:13" ht="15" customHeight="1">
      <c r="A115" s="2">
        <v>110</v>
      </c>
      <c r="B115" s="5" t="s">
        <v>144</v>
      </c>
      <c r="C115" s="60">
        <f>E115*coef!$A$1+F115*coef!$A$2+G115*coef!$A$3+H115*coef!$A$4+I115*coef!$A$5+J115*coef!$A$6+K115*coef!$A$7+L115*coef!$A$8+M115*coef!$A$9+INDEX(LINEST(coef!$F$1:$F$6,coef!$G$1:$G$6^{1,2,3},TRUE),1)*D115^3+INDEX(LINEST(coef!$F$1:$F$6,coef!$G$1:$G$6^{1,2,3},TRUE),2)*D115^2+INDEX(LINEST(coef!$F$1:$F$6,coef!$G$1:$G$6^{1,2,3},TRUE),3)*D115+INDEX(LINEST(coef!$F$1:$F$6,coef!$G$1:$G$6^{1,2,3},TRUE),4)</f>
        <v>-1.7507869245664465E-15</v>
      </c>
      <c r="D115" s="24"/>
      <c r="E115" s="24"/>
      <c r="F115" s="24"/>
      <c r="G115" s="24"/>
      <c r="H115" s="24"/>
      <c r="I115" s="77"/>
      <c r="J115" s="24"/>
      <c r="K115" s="24"/>
      <c r="L115" s="24"/>
      <c r="M115" s="24"/>
    </row>
    <row r="116" spans="1:13" ht="15" customHeight="1">
      <c r="A116" s="2">
        <v>111</v>
      </c>
      <c r="B116" s="5" t="s">
        <v>145</v>
      </c>
      <c r="C116" s="60">
        <f>E116*coef!$A$1+F116*coef!$A$2+G116*coef!$A$3+H116*coef!$A$4+I116*coef!$A$5+J116*coef!$A$6+K116*coef!$A$7+L116*coef!$A$8+M116*coef!$A$9+INDEX(LINEST(coef!$F$1:$F$6,coef!$G$1:$G$6^{1,2,3},TRUE),1)*D116^3+INDEX(LINEST(coef!$F$1:$F$6,coef!$G$1:$G$6^{1,2,3},TRUE),2)*D116^2+INDEX(LINEST(coef!$F$1:$F$6,coef!$G$1:$G$6^{1,2,3},TRUE),3)*D116+INDEX(LINEST(coef!$F$1:$F$6,coef!$G$1:$G$6^{1,2,3},TRUE),4)</f>
        <v>-1.7507869245664465E-15</v>
      </c>
      <c r="D116" s="24"/>
      <c r="E116" s="24"/>
      <c r="F116" s="24"/>
      <c r="G116" s="24"/>
      <c r="H116" s="24"/>
      <c r="I116" s="77"/>
      <c r="J116" s="24"/>
      <c r="K116" s="24"/>
      <c r="L116" s="24"/>
      <c r="M116" s="24"/>
    </row>
    <row r="117" spans="1:13" ht="15" customHeight="1">
      <c r="A117" s="2">
        <v>112</v>
      </c>
      <c r="B117" s="5" t="s">
        <v>176</v>
      </c>
      <c r="C117" s="60">
        <f>E117*coef!$A$1+F117*coef!$A$2+G117*coef!$A$3+H117*coef!$A$4+I117*coef!$A$5+J117*coef!$A$6+K117*coef!$A$7+L117*coef!$A$8+M117*coef!$A$9+INDEX(LINEST(coef!$F$1:$F$6,coef!$G$1:$G$6^{1,2,3},TRUE),1)*D117^3+INDEX(LINEST(coef!$F$1:$F$6,coef!$G$1:$G$6^{1,2,3},TRUE),2)*D117^2+INDEX(LINEST(coef!$F$1:$F$6,coef!$G$1:$G$6^{1,2,3},TRUE),3)*D117+INDEX(LINEST(coef!$F$1:$F$6,coef!$G$1:$G$6^{1,2,3},TRUE),4)</f>
        <v>-1.7507869245664465E-15</v>
      </c>
      <c r="D117" s="24"/>
      <c r="E117" s="24"/>
      <c r="F117" s="24"/>
      <c r="G117" s="24"/>
      <c r="H117" s="24"/>
      <c r="I117" s="77"/>
      <c r="J117" s="24"/>
      <c r="K117" s="24"/>
      <c r="L117" s="24"/>
      <c r="M117" s="24"/>
    </row>
    <row r="118" spans="1:13" ht="15" customHeight="1">
      <c r="A118" s="2">
        <v>113</v>
      </c>
      <c r="B118" s="5" t="s">
        <v>146</v>
      </c>
      <c r="C118" s="60">
        <f>E118*coef!$A$1+F118*coef!$A$2+G118*coef!$A$3+H118*coef!$A$4+I118*coef!$A$5+J118*coef!$A$6+K118*coef!$A$7+L118*coef!$A$8+M118*coef!$A$9+INDEX(LINEST(coef!$F$1:$F$6,coef!$G$1:$G$6^{1,2,3},TRUE),1)*D118^3+INDEX(LINEST(coef!$F$1:$F$6,coef!$G$1:$G$6^{1,2,3},TRUE),2)*D118^2+INDEX(LINEST(coef!$F$1:$F$6,coef!$G$1:$G$6^{1,2,3},TRUE),3)*D118+INDEX(LINEST(coef!$F$1:$F$6,coef!$G$1:$G$6^{1,2,3},TRUE),4)</f>
        <v>-1.7507869245664465E-15</v>
      </c>
      <c r="D118" s="24"/>
      <c r="E118" s="24"/>
      <c r="F118" s="24"/>
      <c r="G118" s="24"/>
      <c r="H118" s="24"/>
      <c r="I118" s="77"/>
      <c r="J118" s="24"/>
      <c r="K118" s="24"/>
      <c r="L118" s="24"/>
      <c r="M118" s="24"/>
    </row>
    <row r="119" spans="1:13" ht="15" customHeight="1">
      <c r="A119" s="2">
        <v>114</v>
      </c>
      <c r="B119" s="5" t="s">
        <v>147</v>
      </c>
      <c r="C119" s="60">
        <f>E119*coef!$A$1+F119*coef!$A$2+G119*coef!$A$3+H119*coef!$A$4+I119*coef!$A$5+J119*coef!$A$6+K119*coef!$A$7+L119*coef!$A$8+M119*coef!$A$9+INDEX(LINEST(coef!$F$1:$F$6,coef!$G$1:$G$6^{1,2,3},TRUE),1)*D119^3+INDEX(LINEST(coef!$F$1:$F$6,coef!$G$1:$G$6^{1,2,3},TRUE),2)*D119^2+INDEX(LINEST(coef!$F$1:$F$6,coef!$G$1:$G$6^{1,2,3},TRUE),3)*D119+INDEX(LINEST(coef!$F$1:$F$6,coef!$G$1:$G$6^{1,2,3},TRUE),4)</f>
        <v>-1.7507869245664465E-15</v>
      </c>
      <c r="D119" s="24"/>
      <c r="E119" s="24"/>
      <c r="F119" s="24"/>
      <c r="G119" s="24"/>
      <c r="H119" s="24"/>
      <c r="I119" s="77"/>
      <c r="J119" s="24"/>
      <c r="K119" s="24"/>
      <c r="L119" s="24"/>
      <c r="M119" s="24"/>
    </row>
    <row r="120" spans="1:13" ht="15" customHeight="1">
      <c r="A120" s="2">
        <v>115</v>
      </c>
      <c r="B120" s="5" t="s">
        <v>148</v>
      </c>
      <c r="C120" s="60">
        <f>E120*coef!$A$1+F120*coef!$A$2+G120*coef!$A$3+H120*coef!$A$4+I120*coef!$A$5+J120*coef!$A$6+K120*coef!$A$7+L120*coef!$A$8+M120*coef!$A$9+INDEX(LINEST(coef!$F$1:$F$6,coef!$G$1:$G$6^{1,2,3},TRUE),1)*D120^3+INDEX(LINEST(coef!$F$1:$F$6,coef!$G$1:$G$6^{1,2,3},TRUE),2)*D120^2+INDEX(LINEST(coef!$F$1:$F$6,coef!$G$1:$G$6^{1,2,3},TRUE),3)*D120+INDEX(LINEST(coef!$F$1:$F$6,coef!$G$1:$G$6^{1,2,3},TRUE),4)</f>
        <v>-1.7507869245664465E-15</v>
      </c>
      <c r="D120" s="24"/>
      <c r="E120" s="24"/>
      <c r="F120" s="24"/>
      <c r="G120" s="24"/>
      <c r="H120" s="24"/>
      <c r="I120" s="77"/>
      <c r="J120" s="24"/>
      <c r="K120" s="24"/>
      <c r="L120" s="24"/>
      <c r="M120" s="24"/>
    </row>
    <row r="121" spans="1:13" ht="15" customHeight="1">
      <c r="A121" s="2">
        <v>116</v>
      </c>
      <c r="B121" s="5" t="s">
        <v>149</v>
      </c>
      <c r="C121" s="60">
        <f>E121*coef!$A$1+F121*coef!$A$2+G121*coef!$A$3+H121*coef!$A$4+I121*coef!$A$5+J121*coef!$A$6+K121*coef!$A$7+L121*coef!$A$8+M121*coef!$A$9+INDEX(LINEST(coef!$F$1:$F$6,coef!$G$1:$G$6^{1,2,3},TRUE),1)*D121^3+INDEX(LINEST(coef!$F$1:$F$6,coef!$G$1:$G$6^{1,2,3},TRUE),2)*D121^2+INDEX(LINEST(coef!$F$1:$F$6,coef!$G$1:$G$6^{1,2,3},TRUE),3)*D121+INDEX(LINEST(coef!$F$1:$F$6,coef!$G$1:$G$6^{1,2,3},TRUE),4)</f>
        <v>-1.7507869245664465E-15</v>
      </c>
      <c r="D121" s="24"/>
      <c r="E121" s="24"/>
      <c r="F121" s="24"/>
      <c r="G121" s="24"/>
      <c r="H121" s="24"/>
      <c r="I121" s="77"/>
      <c r="J121" s="24"/>
      <c r="K121" s="24"/>
      <c r="L121" s="24"/>
      <c r="M121" s="24"/>
    </row>
    <row r="122" spans="1:13" ht="15" customHeight="1">
      <c r="A122" s="2">
        <v>117</v>
      </c>
      <c r="B122" s="5" t="s">
        <v>150</v>
      </c>
      <c r="C122" s="60">
        <f>E122*coef!$A$1+F122*coef!$A$2+G122*coef!$A$3+H122*coef!$A$4+I122*coef!$A$5+J122*coef!$A$6+K122*coef!$A$7+L122*coef!$A$8+M122*coef!$A$9+INDEX(LINEST(coef!$F$1:$F$6,coef!$G$1:$G$6^{1,2,3},TRUE),1)*D122^3+INDEX(LINEST(coef!$F$1:$F$6,coef!$G$1:$G$6^{1,2,3},TRUE),2)*D122^2+INDEX(LINEST(coef!$F$1:$F$6,coef!$G$1:$G$6^{1,2,3},TRUE),3)*D122+INDEX(LINEST(coef!$F$1:$F$6,coef!$G$1:$G$6^{1,2,3},TRUE),4)</f>
        <v>-1.7507869245664465E-15</v>
      </c>
      <c r="D122" s="24"/>
      <c r="E122" s="24"/>
      <c r="F122" s="24"/>
      <c r="G122" s="24"/>
      <c r="H122" s="24"/>
      <c r="I122" s="77"/>
      <c r="J122" s="24"/>
      <c r="K122" s="24"/>
      <c r="L122" s="24"/>
      <c r="M122" s="24"/>
    </row>
    <row r="123" spans="1:13" ht="15" customHeight="1">
      <c r="A123" s="2">
        <v>118</v>
      </c>
      <c r="B123" s="5" t="s">
        <v>177</v>
      </c>
      <c r="C123" s="60">
        <f>E123*coef!$A$1+F123*coef!$A$2+G123*coef!$A$3+H123*coef!$A$4+I123*coef!$A$5+J123*coef!$A$6+K123*coef!$A$7+L123*coef!$A$8+M123*coef!$A$9+INDEX(LINEST(coef!$F$1:$F$6,coef!$G$1:$G$6^{1,2,3},TRUE),1)*D123^3+INDEX(LINEST(coef!$F$1:$F$6,coef!$G$1:$G$6^{1,2,3},TRUE),2)*D123^2+INDEX(LINEST(coef!$F$1:$F$6,coef!$G$1:$G$6^{1,2,3},TRUE),3)*D123+INDEX(LINEST(coef!$F$1:$F$6,coef!$G$1:$G$6^{1,2,3},TRUE),4)</f>
        <v>-1.7507869245664465E-15</v>
      </c>
      <c r="D123" s="24"/>
      <c r="E123" s="24"/>
      <c r="F123" s="24"/>
      <c r="G123" s="24"/>
      <c r="H123" s="24"/>
      <c r="I123" s="77"/>
      <c r="J123" s="24"/>
      <c r="K123" s="24"/>
      <c r="L123" s="24"/>
      <c r="M123" s="24"/>
    </row>
    <row r="124" spans="1:13" ht="15" customHeight="1">
      <c r="A124" s="2">
        <v>119</v>
      </c>
      <c r="B124" s="5" t="s">
        <v>151</v>
      </c>
      <c r="C124" s="60">
        <f>E124*coef!$A$1+F124*coef!$A$2+G124*coef!$A$3+H124*coef!$A$4+I124*coef!$A$5+J124*coef!$A$6+K124*coef!$A$7+L124*coef!$A$8+M124*coef!$A$9+INDEX(LINEST(coef!$F$1:$F$6,coef!$G$1:$G$6^{1,2,3},TRUE),1)*D124^3+INDEX(LINEST(coef!$F$1:$F$6,coef!$G$1:$G$6^{1,2,3},TRUE),2)*D124^2+INDEX(LINEST(coef!$F$1:$F$6,coef!$G$1:$G$6^{1,2,3},TRUE),3)*D124+INDEX(LINEST(coef!$F$1:$F$6,coef!$G$1:$G$6^{1,2,3},TRUE),4)</f>
        <v>-1.7507869245664465E-15</v>
      </c>
      <c r="D124" s="24"/>
      <c r="E124" s="24"/>
      <c r="F124" s="24"/>
      <c r="G124" s="24"/>
      <c r="H124" s="24"/>
      <c r="I124" s="77"/>
      <c r="J124" s="24"/>
      <c r="K124" s="24"/>
      <c r="L124" s="24"/>
      <c r="M124" s="24"/>
    </row>
    <row r="125" spans="1:13" ht="15" customHeight="1">
      <c r="A125" s="2">
        <v>120</v>
      </c>
      <c r="B125" s="5" t="s">
        <v>152</v>
      </c>
      <c r="C125" s="60">
        <f>E125*coef!$A$1+F125*coef!$A$2+G125*coef!$A$3+H125*coef!$A$4+I125*coef!$A$5+J125*coef!$A$6+K125*coef!$A$7+L125*coef!$A$8+M125*coef!$A$9+INDEX(LINEST(coef!$F$1:$F$6,coef!$G$1:$G$6^{1,2,3},TRUE),1)*D125^3+INDEX(LINEST(coef!$F$1:$F$6,coef!$G$1:$G$6^{1,2,3},TRUE),2)*D125^2+INDEX(LINEST(coef!$F$1:$F$6,coef!$G$1:$G$6^{1,2,3},TRUE),3)*D125+INDEX(LINEST(coef!$F$1:$F$6,coef!$G$1:$G$6^{1,2,3},TRUE),4)</f>
        <v>-1.7507869245664465E-15</v>
      </c>
      <c r="D125" s="24"/>
      <c r="E125" s="24"/>
      <c r="F125" s="24"/>
      <c r="G125" s="24"/>
      <c r="H125" s="24"/>
      <c r="I125" s="77"/>
      <c r="J125" s="24"/>
      <c r="K125" s="24"/>
      <c r="L125" s="24"/>
      <c r="M125" s="24"/>
    </row>
    <row r="126" spans="1:13" ht="15" customHeight="1">
      <c r="A126" s="2">
        <v>121</v>
      </c>
      <c r="B126" s="5" t="s">
        <v>155</v>
      </c>
      <c r="C126" s="60">
        <f>E126*coef!$A$1+F126*coef!$A$2+G126*coef!$A$3+H126*coef!$A$4+I126*coef!$A$5+J126*coef!$A$6+K126*coef!$A$7+L126*coef!$A$8+M126*coef!$A$9+INDEX(LINEST(coef!$F$1:$F$6,coef!$G$1:$G$6^{1,2,3},TRUE),1)*D126^3+INDEX(LINEST(coef!$F$1:$F$6,coef!$G$1:$G$6^{1,2,3},TRUE),2)*D126^2+INDEX(LINEST(coef!$F$1:$F$6,coef!$G$1:$G$6^{1,2,3},TRUE),3)*D126+INDEX(LINEST(coef!$F$1:$F$6,coef!$G$1:$G$6^{1,2,3},TRUE),4)</f>
        <v>-1.7507869245664465E-15</v>
      </c>
      <c r="D126" s="24"/>
      <c r="E126" s="24"/>
      <c r="F126" s="24"/>
      <c r="G126" s="24"/>
      <c r="H126" s="24"/>
      <c r="I126" s="77"/>
      <c r="J126" s="24"/>
      <c r="K126" s="24"/>
      <c r="L126" s="24"/>
      <c r="M126" s="24"/>
    </row>
    <row r="127" spans="1:13" ht="15" customHeight="1">
      <c r="A127" s="2">
        <v>122</v>
      </c>
      <c r="B127" s="5" t="s">
        <v>161</v>
      </c>
      <c r="C127" s="60">
        <f>E127*coef!$A$1+F127*coef!$A$2+G127*coef!$A$3+H127*coef!$A$4+I127*coef!$A$5+J127*coef!$A$6+K127*coef!$A$7+L127*coef!$A$8+M127*coef!$A$9+INDEX(LINEST(coef!$F$1:$F$6,coef!$G$1:$G$6^{1,2,3},TRUE),1)*D127^3+INDEX(LINEST(coef!$F$1:$F$6,coef!$G$1:$G$6^{1,2,3},TRUE),2)*D127^2+INDEX(LINEST(coef!$F$1:$F$6,coef!$G$1:$G$6^{1,2,3},TRUE),3)*D127+INDEX(LINEST(coef!$F$1:$F$6,coef!$G$1:$G$6^{1,2,3},TRUE),4)</f>
        <v>-1.7507869245664465E-15</v>
      </c>
      <c r="D127" s="24"/>
      <c r="E127" s="24"/>
      <c r="F127" s="24"/>
      <c r="G127" s="24"/>
      <c r="H127" s="24"/>
      <c r="I127" s="77"/>
      <c r="J127" s="24"/>
      <c r="K127" s="24"/>
      <c r="L127" s="24"/>
      <c r="M127" s="24"/>
    </row>
    <row r="128" spans="1:13" ht="15" customHeight="1">
      <c r="A128" s="2">
        <v>123</v>
      </c>
      <c r="B128" s="5" t="s">
        <v>162</v>
      </c>
      <c r="C128" s="60">
        <f>E128*coef!$A$1+F128*coef!$A$2+G128*coef!$A$3+H128*coef!$A$4+I128*coef!$A$5+J128*coef!$A$6+K128*coef!$A$7+L128*coef!$A$8+M128*coef!$A$9+INDEX(LINEST(coef!$F$1:$F$6,coef!$G$1:$G$6^{1,2,3},TRUE),1)*D128^3+INDEX(LINEST(coef!$F$1:$F$6,coef!$G$1:$G$6^{1,2,3},TRUE),2)*D128^2+INDEX(LINEST(coef!$F$1:$F$6,coef!$G$1:$G$6^{1,2,3},TRUE),3)*D128+INDEX(LINEST(coef!$F$1:$F$6,coef!$G$1:$G$6^{1,2,3},TRUE),4)</f>
        <v>-1.7507869245664465E-15</v>
      </c>
      <c r="D128" s="24"/>
      <c r="E128" s="24"/>
      <c r="F128" s="24"/>
      <c r="G128" s="24"/>
      <c r="H128" s="24"/>
      <c r="I128" s="77"/>
      <c r="J128" s="24"/>
      <c r="K128" s="24"/>
      <c r="L128" s="24"/>
      <c r="M128" s="24"/>
    </row>
    <row r="129" spans="1:13" ht="15" customHeight="1">
      <c r="A129" s="2">
        <v>124</v>
      </c>
      <c r="B129" s="5" t="s">
        <v>163</v>
      </c>
      <c r="C129" s="60">
        <f>E129*coef!$A$1+F129*coef!$A$2+G129*coef!$A$3+H129*coef!$A$4+I129*coef!$A$5+J129*coef!$A$6+K129*coef!$A$7+L129*coef!$A$8+M129*coef!$A$9+INDEX(LINEST(coef!$F$1:$F$6,coef!$G$1:$G$6^{1,2,3},TRUE),1)*D129^3+INDEX(LINEST(coef!$F$1:$F$6,coef!$G$1:$G$6^{1,2,3},TRUE),2)*D129^2+INDEX(LINEST(coef!$F$1:$F$6,coef!$G$1:$G$6^{1,2,3},TRUE),3)*D129+INDEX(LINEST(coef!$F$1:$F$6,coef!$G$1:$G$6^{1,2,3},TRUE),4)</f>
        <v>-1.7507869245664465E-15</v>
      </c>
      <c r="D129" s="24"/>
      <c r="E129" s="24"/>
      <c r="F129" s="24"/>
      <c r="G129" s="24"/>
      <c r="H129" s="24"/>
      <c r="I129" s="77"/>
      <c r="J129" s="24"/>
      <c r="K129" s="24"/>
      <c r="L129" s="24"/>
      <c r="M129" s="24"/>
    </row>
    <row r="130" spans="1:13" ht="15" customHeight="1">
      <c r="A130" s="2">
        <v>125</v>
      </c>
      <c r="B130" s="5" t="s">
        <v>164</v>
      </c>
      <c r="C130" s="60">
        <f>E130*coef!$A$1+F130*coef!$A$2+G130*coef!$A$3+H130*coef!$A$4+I130*coef!$A$5+J130*coef!$A$6+K130*coef!$A$7+L130*coef!$A$8+M130*coef!$A$9+INDEX(LINEST(coef!$F$1:$F$6,coef!$G$1:$G$6^{1,2,3},TRUE),1)*D130^3+INDEX(LINEST(coef!$F$1:$F$6,coef!$G$1:$G$6^{1,2,3},TRUE),2)*D130^2+INDEX(LINEST(coef!$F$1:$F$6,coef!$G$1:$G$6^{1,2,3},TRUE),3)*D130+INDEX(LINEST(coef!$F$1:$F$6,coef!$G$1:$G$6^{1,2,3},TRUE),4)</f>
        <v>-1.7507869245664465E-15</v>
      </c>
      <c r="D130" s="24"/>
      <c r="E130" s="24"/>
      <c r="F130" s="24"/>
      <c r="G130" s="24"/>
      <c r="H130" s="24"/>
      <c r="I130" s="77"/>
      <c r="J130" s="24"/>
      <c r="K130" s="24"/>
      <c r="L130" s="24"/>
      <c r="M130" s="24"/>
    </row>
    <row r="131" spans="1:13" ht="15" customHeight="1">
      <c r="A131" s="2">
        <v>126</v>
      </c>
      <c r="B131" s="5" t="s">
        <v>165</v>
      </c>
      <c r="C131" s="60">
        <f>E131*coef!$A$1+F131*coef!$A$2+G131*coef!$A$3+H131*coef!$A$4+I131*coef!$A$5+J131*coef!$A$6+K131*coef!$A$7+L131*coef!$A$8+M131*coef!$A$9+INDEX(LINEST(coef!$F$1:$F$6,coef!$G$1:$G$6^{1,2,3},TRUE),1)*D131^3+INDEX(LINEST(coef!$F$1:$F$6,coef!$G$1:$G$6^{1,2,3},TRUE),2)*D131^2+INDEX(LINEST(coef!$F$1:$F$6,coef!$G$1:$G$6^{1,2,3},TRUE),3)*D131+INDEX(LINEST(coef!$F$1:$F$6,coef!$G$1:$G$6^{1,2,3},TRUE),4)</f>
        <v>-1.7507869245664465E-15</v>
      </c>
      <c r="D131" s="24"/>
      <c r="E131" s="24"/>
      <c r="F131" s="24"/>
      <c r="G131" s="24"/>
      <c r="H131" s="24"/>
      <c r="I131" s="77"/>
      <c r="J131" s="24"/>
      <c r="K131" s="24"/>
      <c r="L131" s="24"/>
      <c r="M131" s="24"/>
    </row>
    <row r="132" spans="1:13" ht="15" customHeight="1">
      <c r="A132" s="2">
        <v>127</v>
      </c>
      <c r="B132" s="5" t="s">
        <v>166</v>
      </c>
      <c r="C132" s="60">
        <f>E132*coef!$A$1+F132*coef!$A$2+G132*coef!$A$3+H132*coef!$A$4+I132*coef!$A$5+J132*coef!$A$6+K132*coef!$A$7+L132*coef!$A$8+M132*coef!$A$9+INDEX(LINEST(coef!$F$1:$F$6,coef!$G$1:$G$6^{1,2,3},TRUE),1)*D132^3+INDEX(LINEST(coef!$F$1:$F$6,coef!$G$1:$G$6^{1,2,3},TRUE),2)*D132^2+INDEX(LINEST(coef!$F$1:$F$6,coef!$G$1:$G$6^{1,2,3},TRUE),3)*D132+INDEX(LINEST(coef!$F$1:$F$6,coef!$G$1:$G$6^{1,2,3},TRUE),4)</f>
        <v>-1.7507869245664465E-15</v>
      </c>
      <c r="D132" s="24"/>
      <c r="E132" s="24"/>
      <c r="F132" s="24"/>
      <c r="G132" s="24"/>
      <c r="H132" s="24"/>
      <c r="I132" s="77"/>
      <c r="J132" s="24"/>
      <c r="K132" s="24"/>
      <c r="L132" s="24"/>
      <c r="M132" s="24"/>
    </row>
    <row r="133" spans="1:13" ht="15" customHeight="1">
      <c r="A133" s="2">
        <v>128</v>
      </c>
      <c r="B133" s="5" t="s">
        <v>167</v>
      </c>
      <c r="C133" s="60">
        <f>E133*coef!$A$1+F133*coef!$A$2+G133*coef!$A$3+H133*coef!$A$4+I133*coef!$A$5+J133*coef!$A$6+K133*coef!$A$7+L133*coef!$A$8+M133*coef!$A$9+INDEX(LINEST(coef!$F$1:$F$6,coef!$G$1:$G$6^{1,2,3},TRUE),1)*D133^3+INDEX(LINEST(coef!$F$1:$F$6,coef!$G$1:$G$6^{1,2,3},TRUE),2)*D133^2+INDEX(LINEST(coef!$F$1:$F$6,coef!$G$1:$G$6^{1,2,3},TRUE),3)*D133+INDEX(LINEST(coef!$F$1:$F$6,coef!$G$1:$G$6^{1,2,3},TRUE),4)</f>
        <v>-1.7507869245664465E-15</v>
      </c>
      <c r="D133" s="24"/>
      <c r="E133" s="24"/>
      <c r="F133" s="24"/>
      <c r="G133" s="24"/>
      <c r="H133" s="24"/>
      <c r="I133" s="77"/>
      <c r="J133" s="24"/>
      <c r="K133" s="24"/>
      <c r="L133" s="24"/>
      <c r="M133" s="24"/>
    </row>
    <row r="134" spans="1:13" ht="15" customHeight="1">
      <c r="A134" s="2">
        <v>129</v>
      </c>
      <c r="B134" s="5" t="s">
        <v>168</v>
      </c>
      <c r="C134" s="60">
        <f>E134*coef!$A$1+F134*coef!$A$2+G134*coef!$A$3+H134*coef!$A$4+I134*coef!$A$5+J134*coef!$A$6+K134*coef!$A$7+L134*coef!$A$8+M134*coef!$A$9+INDEX(LINEST(coef!$F$1:$F$6,coef!$G$1:$G$6^{1,2,3},TRUE),1)*D134^3+INDEX(LINEST(coef!$F$1:$F$6,coef!$G$1:$G$6^{1,2,3},TRUE),2)*D134^2+INDEX(LINEST(coef!$F$1:$F$6,coef!$G$1:$G$6^{1,2,3},TRUE),3)*D134+INDEX(LINEST(coef!$F$1:$F$6,coef!$G$1:$G$6^{1,2,3},TRUE),4)</f>
        <v>-1.7507869245664465E-15</v>
      </c>
      <c r="D134" s="24"/>
      <c r="E134" s="24"/>
      <c r="F134" s="24"/>
      <c r="G134" s="24"/>
      <c r="H134" s="24"/>
      <c r="I134" s="77"/>
      <c r="J134" s="24"/>
      <c r="K134" s="24"/>
      <c r="L134" s="24"/>
      <c r="M134" s="24"/>
    </row>
    <row r="135" spans="1:13" ht="15" customHeight="1">
      <c r="A135" s="2">
        <v>130</v>
      </c>
      <c r="B135" s="5" t="s">
        <v>175</v>
      </c>
      <c r="C135" s="60">
        <f>E135*coef!$A$1+F135*coef!$A$2+G135*coef!$A$3+H135*coef!$A$4+I135*coef!$A$5+J135*coef!$A$6+K135*coef!$A$7+L135*coef!$A$8+M135*coef!$A$9+INDEX(LINEST(coef!$F$1:$F$6,coef!$G$1:$G$6^{1,2,3},TRUE),1)*D135^3+INDEX(LINEST(coef!$F$1:$F$6,coef!$G$1:$G$6^{1,2,3},TRUE),2)*D135^2+INDEX(LINEST(coef!$F$1:$F$6,coef!$G$1:$G$6^{1,2,3},TRUE),3)*D135+INDEX(LINEST(coef!$F$1:$F$6,coef!$G$1:$G$6^{1,2,3},TRUE),4)</f>
        <v>-1.7507869245664465E-15</v>
      </c>
      <c r="D135" s="24"/>
      <c r="E135" s="24"/>
      <c r="F135" s="24"/>
      <c r="G135" s="24"/>
      <c r="H135" s="24"/>
      <c r="I135" s="77"/>
      <c r="J135" s="24"/>
      <c r="K135" s="24"/>
      <c r="L135" s="24"/>
      <c r="M135" s="24"/>
    </row>
    <row r="136" spans="1:13" ht="15" customHeight="1">
      <c r="A136" s="2">
        <v>131</v>
      </c>
      <c r="B136" s="5" t="s">
        <v>178</v>
      </c>
      <c r="C136" s="60">
        <f>E136*coef!$A$1+F136*coef!$A$2+G136*coef!$A$3+H136*coef!$A$4+I136*coef!$A$5+J136*coef!$A$6+K136*coef!$A$7+L136*coef!$A$8+M136*coef!$A$9+INDEX(LINEST(coef!$F$1:$F$6,coef!$G$1:$G$6^{1,2,3},TRUE),1)*D136^3+INDEX(LINEST(coef!$F$1:$F$6,coef!$G$1:$G$6^{1,2,3},TRUE),2)*D136^2+INDEX(LINEST(coef!$F$1:$F$6,coef!$G$1:$G$6^{1,2,3},TRUE),3)*D136+INDEX(LINEST(coef!$F$1:$F$6,coef!$G$1:$G$6^{1,2,3},TRUE),4)</f>
        <v>-1.7507869245664465E-15</v>
      </c>
      <c r="D136" s="24"/>
      <c r="E136" s="24"/>
      <c r="F136" s="24"/>
      <c r="G136" s="24"/>
      <c r="H136" s="24"/>
      <c r="I136" s="77"/>
      <c r="J136" s="24"/>
      <c r="K136" s="24"/>
      <c r="L136" s="24"/>
      <c r="M136" s="24"/>
    </row>
    <row r="137" spans="1:13" ht="15" customHeight="1">
      <c r="A137" s="2">
        <v>132</v>
      </c>
      <c r="B137" s="5" t="s">
        <v>179</v>
      </c>
      <c r="C137" s="60">
        <f>E137*coef!$A$1+F137*coef!$A$2+G137*coef!$A$3+H137*coef!$A$4+I137*coef!$A$5+J137*coef!$A$6+K137*coef!$A$7+L137*coef!$A$8+M137*coef!$A$9+INDEX(LINEST(coef!$F$1:$F$6,coef!$G$1:$G$6^{1,2,3},TRUE),1)*D137^3+INDEX(LINEST(coef!$F$1:$F$6,coef!$G$1:$G$6^{1,2,3},TRUE),2)*D137^2+INDEX(LINEST(coef!$F$1:$F$6,coef!$G$1:$G$6^{1,2,3},TRUE),3)*D137+INDEX(LINEST(coef!$F$1:$F$6,coef!$G$1:$G$6^{1,2,3},TRUE),4)</f>
        <v>-1.7507869245664465E-15</v>
      </c>
      <c r="D137" s="24"/>
      <c r="E137" s="24"/>
      <c r="F137" s="24"/>
      <c r="G137" s="24"/>
      <c r="H137" s="24"/>
      <c r="I137" s="77"/>
      <c r="J137" s="24"/>
      <c r="K137" s="24"/>
      <c r="L137" s="24"/>
      <c r="M137" s="24"/>
    </row>
    <row r="138" spans="1:13" ht="15" customHeight="1">
      <c r="A138" s="2">
        <v>133</v>
      </c>
      <c r="B138" s="5" t="s">
        <v>180</v>
      </c>
      <c r="C138" s="60">
        <f>E138*coef!$A$1+F138*coef!$A$2+G138*coef!$A$3+H138*coef!$A$4+I138*coef!$A$5+J138*coef!$A$6+K138*coef!$A$7+L138*coef!$A$8+M138*coef!$A$9+INDEX(LINEST(coef!$F$1:$F$6,coef!$G$1:$G$6^{1,2,3},TRUE),1)*D138^3+INDEX(LINEST(coef!$F$1:$F$6,coef!$G$1:$G$6^{1,2,3},TRUE),2)*D138^2+INDEX(LINEST(coef!$F$1:$F$6,coef!$G$1:$G$6^{1,2,3},TRUE),3)*D138+INDEX(LINEST(coef!$F$1:$F$6,coef!$G$1:$G$6^{1,2,3},TRUE),4)</f>
        <v>-1.7507869245664465E-15</v>
      </c>
      <c r="D138" s="24"/>
      <c r="E138" s="24"/>
      <c r="F138" s="24"/>
      <c r="G138" s="24"/>
      <c r="H138" s="24"/>
      <c r="I138" s="77"/>
      <c r="J138" s="24"/>
      <c r="K138" s="24"/>
      <c r="L138" s="24"/>
      <c r="M138" s="24"/>
    </row>
    <row r="139" spans="1:13" ht="15" customHeight="1">
      <c r="A139" s="2">
        <v>134</v>
      </c>
      <c r="B139" s="5" t="s">
        <v>192</v>
      </c>
      <c r="C139" s="60">
        <f>E139*coef!$A$1+F139*coef!$A$2+G139*coef!$A$3+H139*coef!$A$4+I139*coef!$A$5+J139*coef!$A$6+K139*coef!$A$7+L139*coef!$A$8+M139*coef!$A$9+INDEX(LINEST(coef!$F$1:$F$6,coef!$G$1:$G$6^{1,2,3},TRUE),1)*D139^3+INDEX(LINEST(coef!$F$1:$F$6,coef!$G$1:$G$6^{1,2,3},TRUE),2)*D139^2+INDEX(LINEST(coef!$F$1:$F$6,coef!$G$1:$G$6^{1,2,3},TRUE),3)*D139+INDEX(LINEST(coef!$F$1:$F$6,coef!$G$1:$G$6^{1,2,3},TRUE),4)</f>
        <v>-1.7507869245664465E-15</v>
      </c>
      <c r="D139" s="24"/>
      <c r="E139" s="24"/>
      <c r="F139" s="24"/>
      <c r="G139" s="24"/>
      <c r="H139" s="24"/>
      <c r="I139" s="77"/>
      <c r="J139" s="24"/>
      <c r="K139" s="24"/>
      <c r="L139" s="24"/>
      <c r="M139" s="24"/>
    </row>
    <row r="140" spans="1:13" ht="15" customHeight="1">
      <c r="A140" s="2">
        <v>135</v>
      </c>
      <c r="B140" s="5"/>
      <c r="C140" s="60">
        <f>E140*coef!$A$1+F140*coef!$A$2+G140*coef!$A$3+H140*coef!$A$4+I140*coef!$A$5+J140*coef!$A$6+K140*coef!$A$7+L140*coef!$A$8+M140*coef!$A$9+INDEX(LINEST(coef!$F$1:$F$6,coef!$G$1:$G$6^{1,2,3},TRUE),1)*D140^3+INDEX(LINEST(coef!$F$1:$F$6,coef!$G$1:$G$6^{1,2,3},TRUE),2)*D140^2+INDEX(LINEST(coef!$F$1:$F$6,coef!$G$1:$G$6^{1,2,3},TRUE),3)*D140+INDEX(LINEST(coef!$F$1:$F$6,coef!$G$1:$G$6^{1,2,3},TRUE),4)</f>
        <v>-1.7507869245664465E-15</v>
      </c>
      <c r="D140" s="24"/>
      <c r="E140" s="24"/>
      <c r="F140" s="24"/>
      <c r="G140" s="24"/>
      <c r="H140" s="24"/>
      <c r="I140" s="77"/>
      <c r="J140" s="24"/>
      <c r="K140" s="24"/>
      <c r="L140" s="24"/>
      <c r="M140" s="24"/>
    </row>
    <row r="141" spans="1:13" ht="15" customHeight="1">
      <c r="A141" s="2">
        <v>136</v>
      </c>
      <c r="B141" s="5"/>
      <c r="C141" s="60">
        <f>E141*coef!$A$1+F141*coef!$A$2+G141*coef!$A$3+H141*coef!$A$4+I141*coef!$A$5+J141*coef!$A$6+K141*coef!$A$7+L141*coef!$A$8+M141*coef!$A$9+INDEX(LINEST(coef!$F$1:$F$6,coef!$G$1:$G$6^{1,2,3},TRUE),1)*D141^3+INDEX(LINEST(coef!$F$1:$F$6,coef!$G$1:$G$6^{1,2,3},TRUE),2)*D141^2+INDEX(LINEST(coef!$F$1:$F$6,coef!$G$1:$G$6^{1,2,3},TRUE),3)*D141+INDEX(LINEST(coef!$F$1:$F$6,coef!$G$1:$G$6^{1,2,3},TRUE),4)</f>
        <v>-1.7507869245664465E-15</v>
      </c>
      <c r="D141" s="24"/>
      <c r="E141" s="24"/>
      <c r="F141" s="24"/>
      <c r="G141" s="24"/>
      <c r="H141" s="24"/>
      <c r="I141" s="77"/>
      <c r="J141" s="24"/>
      <c r="K141" s="24"/>
      <c r="L141" s="24"/>
      <c r="M141" s="24"/>
    </row>
    <row r="142" spans="1:13" ht="15" customHeight="1">
      <c r="A142" s="2">
        <v>137</v>
      </c>
      <c r="B142" s="5"/>
      <c r="C142" s="60">
        <f>E142*coef!$A$1+F142*coef!$A$2+G142*coef!$A$3+H142*coef!$A$4+I142*coef!$A$5+J142*coef!$A$6+K142*coef!$A$7+L142*coef!$A$8+M142*coef!$A$9+INDEX(LINEST(coef!$F$1:$F$6,coef!$G$1:$G$6^{1,2,3},TRUE),1)*D142^3+INDEX(LINEST(coef!$F$1:$F$6,coef!$G$1:$G$6^{1,2,3},TRUE),2)*D142^2+INDEX(LINEST(coef!$F$1:$F$6,coef!$G$1:$G$6^{1,2,3},TRUE),3)*D142+INDEX(LINEST(coef!$F$1:$F$6,coef!$G$1:$G$6^{1,2,3},TRUE),4)</f>
        <v>-1.7507869245664465E-15</v>
      </c>
      <c r="D142" s="24"/>
      <c r="E142" s="24"/>
      <c r="F142" s="24"/>
      <c r="G142" s="24"/>
      <c r="H142" s="24"/>
      <c r="I142" s="77"/>
      <c r="J142" s="24"/>
      <c r="K142" s="24"/>
      <c r="L142" s="24"/>
      <c r="M142" s="24"/>
    </row>
    <row r="143" spans="1:13" ht="15" customHeight="1">
      <c r="A143" s="2">
        <v>138</v>
      </c>
      <c r="B143" s="5"/>
      <c r="C143" s="60">
        <f>E143*coef!$A$1+F143*coef!$A$2+G143*coef!$A$3+H143*coef!$A$4+I143*coef!$A$5+J143*coef!$A$6+K143*coef!$A$7+L143*coef!$A$8+M143*coef!$A$9+INDEX(LINEST(coef!$F$1:$F$6,coef!$G$1:$G$6^{1,2,3},TRUE),1)*D143^3+INDEX(LINEST(coef!$F$1:$F$6,coef!$G$1:$G$6^{1,2,3},TRUE),2)*D143^2+INDEX(LINEST(coef!$F$1:$F$6,coef!$G$1:$G$6^{1,2,3},TRUE),3)*D143+INDEX(LINEST(coef!$F$1:$F$6,coef!$G$1:$G$6^{1,2,3},TRUE),4)</f>
        <v>-1.7507869245664465E-15</v>
      </c>
      <c r="D143" s="24"/>
      <c r="E143" s="24"/>
      <c r="F143" s="24"/>
      <c r="G143" s="24"/>
      <c r="H143" s="24"/>
      <c r="I143" s="77"/>
      <c r="J143" s="24"/>
      <c r="K143" s="24"/>
      <c r="L143" s="24"/>
      <c r="M143" s="24"/>
    </row>
    <row r="144" spans="1:13" ht="15" customHeight="1">
      <c r="A144" s="2">
        <v>139</v>
      </c>
      <c r="B144" s="5"/>
      <c r="C144" s="60">
        <f>E144*coef!$A$1+F144*coef!$A$2+G144*coef!$A$3+H144*coef!$A$4+I144*coef!$A$5+J144*coef!$A$6+K144*coef!$A$7+L144*coef!$A$8+M144*coef!$A$9+INDEX(LINEST(coef!$F$1:$F$6,coef!$G$1:$G$6^{1,2,3},TRUE),1)*D144^3+INDEX(LINEST(coef!$F$1:$F$6,coef!$G$1:$G$6^{1,2,3},TRUE),2)*D144^2+INDEX(LINEST(coef!$F$1:$F$6,coef!$G$1:$G$6^{1,2,3},TRUE),3)*D144+INDEX(LINEST(coef!$F$1:$F$6,coef!$G$1:$G$6^{1,2,3},TRUE),4)</f>
        <v>-1.7507869245664465E-15</v>
      </c>
      <c r="D144" s="24"/>
      <c r="E144" s="24"/>
      <c r="F144" s="24"/>
      <c r="G144" s="24"/>
      <c r="H144" s="24"/>
      <c r="I144" s="77"/>
      <c r="J144" s="24"/>
      <c r="K144" s="24"/>
      <c r="L144" s="24"/>
      <c r="M144" s="24"/>
    </row>
    <row r="145" spans="1:13" ht="15" customHeight="1">
      <c r="A145" s="2">
        <v>140</v>
      </c>
      <c r="B145" s="5"/>
      <c r="C145" s="60">
        <f>E145*coef!$A$1+F145*coef!$A$2+G145*coef!$A$3+H145*coef!$A$4+I145*coef!$A$5+J145*coef!$A$6+K145*coef!$A$7+L145*coef!$A$8+M145*coef!$A$9+INDEX(LINEST(coef!$F$1:$F$6,coef!$G$1:$G$6^{1,2,3},TRUE),1)*D145^3+INDEX(LINEST(coef!$F$1:$F$6,coef!$G$1:$G$6^{1,2,3},TRUE),2)*D145^2+INDEX(LINEST(coef!$F$1:$F$6,coef!$G$1:$G$6^{1,2,3},TRUE),3)*D145+INDEX(LINEST(coef!$F$1:$F$6,coef!$G$1:$G$6^{1,2,3},TRUE),4)</f>
        <v>-1.7507869245664465E-15</v>
      </c>
      <c r="D145" s="24"/>
      <c r="E145" s="24"/>
      <c r="F145" s="24"/>
      <c r="G145" s="24"/>
      <c r="H145" s="24"/>
      <c r="I145" s="77"/>
      <c r="J145" s="24"/>
      <c r="K145" s="24"/>
      <c r="L145" s="24"/>
      <c r="M145" s="24"/>
    </row>
    <row r="146" spans="1:13" ht="15" customHeight="1">
      <c r="A146" s="2">
        <v>141</v>
      </c>
      <c r="B146" s="5"/>
      <c r="C146" s="60">
        <f>E146*coef!$A$1+F146*coef!$A$2+G146*coef!$A$3+H146*coef!$A$4+I146*coef!$A$5+J146*coef!$A$6+K146*coef!$A$7+L146*coef!$A$8+M146*coef!$A$9+INDEX(LINEST(coef!$F$1:$F$6,coef!$G$1:$G$6^{1,2,3},TRUE),1)*D146^3+INDEX(LINEST(coef!$F$1:$F$6,coef!$G$1:$G$6^{1,2,3},TRUE),2)*D146^2+INDEX(LINEST(coef!$F$1:$F$6,coef!$G$1:$G$6^{1,2,3},TRUE),3)*D146+INDEX(LINEST(coef!$F$1:$F$6,coef!$G$1:$G$6^{1,2,3},TRUE),4)</f>
        <v>-1.7507869245664465E-15</v>
      </c>
      <c r="D146" s="24"/>
      <c r="E146" s="24"/>
      <c r="F146" s="24"/>
      <c r="G146" s="24"/>
      <c r="H146" s="24"/>
      <c r="I146" s="77"/>
      <c r="J146" s="24"/>
      <c r="K146" s="24"/>
      <c r="L146" s="24"/>
      <c r="M146" s="24"/>
    </row>
    <row r="147" spans="1:13" ht="15" customHeight="1">
      <c r="A147" s="2">
        <v>142</v>
      </c>
      <c r="B147" s="5"/>
      <c r="C147" s="60">
        <f>E147*coef!$A$1+F147*coef!$A$2+G147*coef!$A$3+H147*coef!$A$4+I147*coef!$A$5+J147*coef!$A$6+K147*coef!$A$7+L147*coef!$A$8+M147*coef!$A$9+INDEX(LINEST(coef!$F$1:$F$6,coef!$G$1:$G$6^{1,2,3},TRUE),1)*D147^3+INDEX(LINEST(coef!$F$1:$F$6,coef!$G$1:$G$6^{1,2,3},TRUE),2)*D147^2+INDEX(LINEST(coef!$F$1:$F$6,coef!$G$1:$G$6^{1,2,3},TRUE),3)*D147+INDEX(LINEST(coef!$F$1:$F$6,coef!$G$1:$G$6^{1,2,3},TRUE),4)</f>
        <v>-1.7507869245664465E-15</v>
      </c>
      <c r="D147" s="24"/>
      <c r="E147" s="24"/>
      <c r="F147" s="24"/>
      <c r="G147" s="24"/>
      <c r="H147" s="24"/>
      <c r="I147" s="77"/>
      <c r="J147" s="24"/>
      <c r="K147" s="24"/>
      <c r="L147" s="24"/>
      <c r="M147" s="24"/>
    </row>
    <row r="148" spans="1:13" ht="15" customHeight="1">
      <c r="A148" s="2">
        <v>143</v>
      </c>
      <c r="B148" s="5"/>
      <c r="C148" s="60">
        <f>E148*coef!$A$1+F148*coef!$A$2+G148*coef!$A$3+H148*coef!$A$4+I148*coef!$A$5+J148*coef!$A$6+K148*coef!$A$7+L148*coef!$A$8+M148*coef!$A$9+INDEX(LINEST(coef!$F$1:$F$6,coef!$G$1:$G$6^{1,2,3},TRUE),1)*D148^3+INDEX(LINEST(coef!$F$1:$F$6,coef!$G$1:$G$6^{1,2,3},TRUE),2)*D148^2+INDEX(LINEST(coef!$F$1:$F$6,coef!$G$1:$G$6^{1,2,3},TRUE),3)*D148+INDEX(LINEST(coef!$F$1:$F$6,coef!$G$1:$G$6^{1,2,3},TRUE),4)</f>
        <v>-1.7507869245664465E-15</v>
      </c>
      <c r="D148" s="24"/>
      <c r="E148" s="24"/>
      <c r="F148" s="24"/>
      <c r="G148" s="24"/>
      <c r="H148" s="24"/>
      <c r="I148" s="77"/>
      <c r="J148" s="24"/>
      <c r="K148" s="24"/>
      <c r="L148" s="24"/>
      <c r="M148" s="24"/>
    </row>
    <row r="149" spans="1:13" ht="15" customHeight="1">
      <c r="A149" s="2">
        <v>144</v>
      </c>
      <c r="B149" s="5"/>
      <c r="C149" s="60">
        <f>E149*coef!$A$1+F149*coef!$A$2+G149*coef!$A$3+H149*coef!$A$4+I149*coef!$A$5+J149*coef!$A$6+K149*coef!$A$7+L149*coef!$A$8+M149*coef!$A$9+INDEX(LINEST(coef!$F$1:$F$6,coef!$G$1:$G$6^{1,2,3},TRUE),1)*D149^3+INDEX(LINEST(coef!$F$1:$F$6,coef!$G$1:$G$6^{1,2,3},TRUE),2)*D149^2+INDEX(LINEST(coef!$F$1:$F$6,coef!$G$1:$G$6^{1,2,3},TRUE),3)*D149+INDEX(LINEST(coef!$F$1:$F$6,coef!$G$1:$G$6^{1,2,3},TRUE),4)</f>
        <v>-1.7507869245664465E-15</v>
      </c>
      <c r="D149" s="24"/>
      <c r="E149" s="24"/>
      <c r="F149" s="24"/>
      <c r="G149" s="24"/>
      <c r="H149" s="24"/>
      <c r="I149" s="77"/>
      <c r="J149" s="24"/>
      <c r="K149" s="24"/>
      <c r="L149" s="24"/>
      <c r="M149" s="24"/>
    </row>
    <row r="150" spans="1:13" ht="15" customHeight="1">
      <c r="A150" s="2">
        <v>145</v>
      </c>
      <c r="B150" s="5"/>
      <c r="C150" s="60">
        <f>E150*coef!$A$1+F150*coef!$A$2+G150*coef!$A$3+H150*coef!$A$4+I150*coef!$A$5+J150*coef!$A$6+K150*coef!$A$7+L150*coef!$A$8+M150*coef!$A$9+INDEX(LINEST(coef!$F$1:$F$6,coef!$G$1:$G$6^{1,2,3},TRUE),1)*D150^3+INDEX(LINEST(coef!$F$1:$F$6,coef!$G$1:$G$6^{1,2,3},TRUE),2)*D150^2+INDEX(LINEST(coef!$F$1:$F$6,coef!$G$1:$G$6^{1,2,3},TRUE),3)*D150+INDEX(LINEST(coef!$F$1:$F$6,coef!$G$1:$G$6^{1,2,3},TRUE),4)</f>
        <v>-1.7507869245664465E-15</v>
      </c>
      <c r="D150" s="24"/>
      <c r="E150" s="24"/>
      <c r="F150" s="24"/>
      <c r="G150" s="24"/>
      <c r="H150" s="24"/>
      <c r="I150" s="77"/>
      <c r="J150" s="24"/>
      <c r="K150" s="24"/>
      <c r="L150" s="24"/>
      <c r="M150" s="24"/>
    </row>
    <row r="151" spans="1:13" ht="15" customHeight="1">
      <c r="A151" s="2">
        <v>146</v>
      </c>
      <c r="B151" s="5"/>
      <c r="C151" s="60">
        <f>E151*coef!$A$1+F151*coef!$A$2+G151*coef!$A$3+H151*coef!$A$4+I151*coef!$A$5+J151*coef!$A$6+K151*coef!$A$7+L151*coef!$A$8+M151*coef!$A$9+INDEX(LINEST(coef!$F$1:$F$6,coef!$G$1:$G$6^{1,2,3},TRUE),1)*D151^3+INDEX(LINEST(coef!$F$1:$F$6,coef!$G$1:$G$6^{1,2,3},TRUE),2)*D151^2+INDEX(LINEST(coef!$F$1:$F$6,coef!$G$1:$G$6^{1,2,3},TRUE),3)*D151+INDEX(LINEST(coef!$F$1:$F$6,coef!$G$1:$G$6^{1,2,3},TRUE),4)</f>
        <v>-1.7507869245664465E-15</v>
      </c>
      <c r="D151" s="24"/>
      <c r="E151" s="24"/>
      <c r="F151" s="24"/>
      <c r="G151" s="24"/>
      <c r="H151" s="24"/>
      <c r="I151" s="77"/>
      <c r="J151" s="24"/>
      <c r="K151" s="24"/>
      <c r="L151" s="24"/>
      <c r="M151" s="24"/>
    </row>
    <row r="152" spans="1:13" ht="15" customHeight="1">
      <c r="A152" s="2">
        <v>147</v>
      </c>
      <c r="B152" s="5"/>
      <c r="C152" s="60">
        <f>E152*coef!$A$1+F152*coef!$A$2+G152*coef!$A$3+H152*coef!$A$4+I152*coef!$A$5+J152*coef!$A$6+K152*coef!$A$7+L152*coef!$A$8+M152*coef!$A$9+INDEX(LINEST(coef!$F$1:$F$6,coef!$G$1:$G$6^{1,2,3},TRUE),1)*D152^3+INDEX(LINEST(coef!$F$1:$F$6,coef!$G$1:$G$6^{1,2,3},TRUE),2)*D152^2+INDEX(LINEST(coef!$F$1:$F$6,coef!$G$1:$G$6^{1,2,3},TRUE),3)*D152+INDEX(LINEST(coef!$F$1:$F$6,coef!$G$1:$G$6^{1,2,3},TRUE),4)</f>
        <v>-1.7507869245664465E-15</v>
      </c>
      <c r="D152" s="24"/>
      <c r="E152" s="24"/>
      <c r="F152" s="24"/>
      <c r="G152" s="24"/>
      <c r="H152" s="24"/>
      <c r="I152" s="77"/>
      <c r="J152" s="24"/>
      <c r="K152" s="24"/>
      <c r="L152" s="24"/>
      <c r="M152" s="24"/>
    </row>
    <row r="153" spans="1:13" ht="15" customHeight="1">
      <c r="A153" s="2">
        <v>148</v>
      </c>
      <c r="B153" s="5"/>
      <c r="C153" s="60">
        <f>E153*coef!$A$1+F153*coef!$A$2+G153*coef!$A$3+H153*coef!$A$4+I153*coef!$A$5+J153*coef!$A$6+K153*coef!$A$7+L153*coef!$A$8+M153*coef!$A$9+INDEX(LINEST(coef!$F$1:$F$6,coef!$G$1:$G$6^{1,2,3},TRUE),1)*D153^3+INDEX(LINEST(coef!$F$1:$F$6,coef!$G$1:$G$6^{1,2,3},TRUE),2)*D153^2+INDEX(LINEST(coef!$F$1:$F$6,coef!$G$1:$G$6^{1,2,3},TRUE),3)*D153+INDEX(LINEST(coef!$F$1:$F$6,coef!$G$1:$G$6^{1,2,3},TRUE),4)</f>
        <v>-1.7507869245664465E-15</v>
      </c>
      <c r="D153" s="24"/>
      <c r="E153" s="24"/>
      <c r="F153" s="24"/>
      <c r="G153" s="24"/>
      <c r="H153" s="24"/>
      <c r="I153" s="77"/>
      <c r="J153" s="24"/>
      <c r="K153" s="24"/>
      <c r="L153" s="24"/>
      <c r="M153" s="24"/>
    </row>
    <row r="154" spans="1:13" ht="15" customHeight="1">
      <c r="A154" s="2">
        <v>149</v>
      </c>
      <c r="B154" s="5"/>
      <c r="C154" s="60">
        <f>E154*coef!$A$1+F154*coef!$A$2+G154*coef!$A$3+H154*coef!$A$4+I154*coef!$A$5+J154*coef!$A$6+K154*coef!$A$7+L154*coef!$A$8+M154*coef!$A$9+INDEX(LINEST(coef!$F$1:$F$6,coef!$G$1:$G$6^{1,2,3},TRUE),1)*D154^3+INDEX(LINEST(coef!$F$1:$F$6,coef!$G$1:$G$6^{1,2,3},TRUE),2)*D154^2+INDEX(LINEST(coef!$F$1:$F$6,coef!$G$1:$G$6^{1,2,3},TRUE),3)*D154+INDEX(LINEST(coef!$F$1:$F$6,coef!$G$1:$G$6^{1,2,3},TRUE),4)</f>
        <v>-1.7507869245664465E-15</v>
      </c>
      <c r="D154" s="24"/>
      <c r="E154" s="24"/>
      <c r="F154" s="24"/>
      <c r="G154" s="24"/>
      <c r="H154" s="24"/>
      <c r="I154" s="77"/>
      <c r="J154" s="24"/>
      <c r="K154" s="24"/>
      <c r="L154" s="24"/>
      <c r="M154" s="24"/>
    </row>
    <row r="155" spans="1:13" ht="15" customHeight="1">
      <c r="A155" s="2">
        <v>150</v>
      </c>
      <c r="B155" s="5"/>
      <c r="C155" s="60">
        <f>E155*coef!$A$1+F155*coef!$A$2+G155*coef!$A$3+H155*coef!$A$4+I155*coef!$A$5+J155*coef!$A$6+K155*coef!$A$7+L155*coef!$A$8+M155*coef!$A$9+INDEX(LINEST(coef!$F$1:$F$6,coef!$G$1:$G$6^{1,2,3},TRUE),1)*D155^3+INDEX(LINEST(coef!$F$1:$F$6,coef!$G$1:$G$6^{1,2,3},TRUE),2)*D155^2+INDEX(LINEST(coef!$F$1:$F$6,coef!$G$1:$G$6^{1,2,3},TRUE),3)*D155+INDEX(LINEST(coef!$F$1:$F$6,coef!$G$1:$G$6^{1,2,3},TRUE),4)</f>
        <v>-1.7507869245664465E-15</v>
      </c>
      <c r="D155" s="24"/>
      <c r="E155" s="24"/>
      <c r="F155" s="24"/>
      <c r="G155" s="24"/>
      <c r="H155" s="24"/>
      <c r="I155" s="77"/>
      <c r="J155" s="24"/>
      <c r="K155" s="24"/>
      <c r="L155" s="24"/>
      <c r="M155" s="24"/>
    </row>
  </sheetData>
  <sheetProtection formatCells="0" formatColumns="0" formatRows="0" insertRows="0" sort="0" autoFilter="0" pivotTables="0"/>
  <protectedRanges>
    <protectedRange password="CE28" sqref="B6:B63 B99:B155" name="Диапазон2"/>
    <protectedRange password="CE28" sqref="D6:M28 D30:M155" name="Диапазон1"/>
    <protectedRange password="CE28" sqref="D29:M29" name="Диапазон1_1"/>
  </protectedRanges>
  <mergeCells count="1">
    <mergeCell ref="B2:M2"/>
  </mergeCells>
  <conditionalFormatting sqref="E6:E155">
    <cfRule type="top10" priority="10" dxfId="19" stopIfTrue="1" rank="1"/>
  </conditionalFormatting>
  <conditionalFormatting sqref="F6:F155">
    <cfRule type="top10" priority="9" dxfId="19" stopIfTrue="1" rank="1"/>
  </conditionalFormatting>
  <conditionalFormatting sqref="J6:J155">
    <cfRule type="top10" priority="5" dxfId="19" stopIfTrue="1" rank="1"/>
  </conditionalFormatting>
  <conditionalFormatting sqref="K6:K155">
    <cfRule type="top10" priority="4" dxfId="19" stopIfTrue="1" rank="1"/>
  </conditionalFormatting>
  <conditionalFormatting sqref="L6:L155">
    <cfRule type="top10" priority="3" dxfId="19" stopIfTrue="1" rank="1"/>
  </conditionalFormatting>
  <conditionalFormatting sqref="M6:M155">
    <cfRule type="top10" priority="2" dxfId="19" stopIfTrue="1" rank="1"/>
  </conditionalFormatting>
  <conditionalFormatting sqref="C6:C155">
    <cfRule type="expression" priority="24" dxfId="17" stopIfTrue="1">
      <formula>LARGE(($C$6:$C$130),MIN(1,COUNT($C$6:$C$130)))&lt;=C6</formula>
    </cfRule>
  </conditionalFormatting>
  <conditionalFormatting sqref="H6:H155">
    <cfRule type="expression" priority="35" dxfId="16" stopIfTrue="1">
      <formula>LARGE(($H$6:$H$130),MIN(1,COUNT($H$6:$H$130)))&lt;=H6</formula>
    </cfRule>
  </conditionalFormatting>
  <conditionalFormatting sqref="G6:G155">
    <cfRule type="expression" priority="36" dxfId="16" stopIfTrue="1">
      <formula>LARGE(($G$6:$G$130),MIN(1,COUNT($G$6:$G$130)))&lt;=G6</formula>
    </cfRule>
  </conditionalFormatting>
  <conditionalFormatting sqref="D6:D155">
    <cfRule type="expression" priority="37" dxfId="16" stopIfTrue="1">
      <formula>LARGE(($D$6:$D$130),MIN(1,COUNT($D$6:$D$130)))&lt;=D6</formula>
    </cfRule>
  </conditionalFormatting>
  <conditionalFormatting sqref="I6:I155">
    <cfRule type="expression" priority="48" dxfId="16" stopIfTrue="1">
      <formula>LARGE(($I$6:$I$130),MIN(1,COUNT($I$6:$I$130)))&lt;=I6</formula>
    </cfRule>
  </conditionalFormatting>
  <conditionalFormatting sqref="D6:D28 D30:D500">
    <cfRule type="top10" priority="12" dxfId="19" stopIfTrue="1" rank="1"/>
  </conditionalFormatting>
  <conditionalFormatting sqref="I6:I8 I10:I500">
    <cfRule type="top10" priority="6" dxfId="19" stopIfTrue="1" rank="1"/>
  </conditionalFormatting>
  <conditionalFormatting sqref="G6:G12 G14:G500">
    <cfRule type="top10" priority="8" dxfId="19" stopIfTrue="1" rank="1"/>
  </conditionalFormatting>
  <conditionalFormatting sqref="H6:H500 G13">
    <cfRule type="top10" priority="7" dxfId="19" stopIfTrue="1" rank="1"/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2:S15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5.8515625" style="0" customWidth="1"/>
    <col min="2" max="3" width="11.57421875" style="0" customWidth="1"/>
    <col min="4" max="19" width="9.140625" style="15" customWidth="1"/>
  </cols>
  <sheetData>
    <row r="2" spans="2:19" ht="18"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ht="13.5" thickBot="1"/>
    <row r="4" spans="1:19" ht="20.25" customHeight="1">
      <c r="A4" s="99"/>
      <c r="B4" s="99" t="s">
        <v>32</v>
      </c>
      <c r="C4" s="101" t="s">
        <v>60</v>
      </c>
      <c r="D4" s="103" t="s">
        <v>55</v>
      </c>
      <c r="E4" s="104"/>
      <c r="F4" s="105"/>
      <c r="G4" s="106" t="s">
        <v>56</v>
      </c>
      <c r="H4" s="103" t="s">
        <v>58</v>
      </c>
      <c r="I4" s="104"/>
      <c r="J4" s="105"/>
      <c r="K4" s="106" t="s">
        <v>56</v>
      </c>
      <c r="L4" s="103" t="s">
        <v>59</v>
      </c>
      <c r="M4" s="104"/>
      <c r="N4" s="105"/>
      <c r="O4" s="106" t="s">
        <v>56</v>
      </c>
      <c r="P4" s="103" t="s">
        <v>57</v>
      </c>
      <c r="Q4" s="104"/>
      <c r="R4" s="105"/>
      <c r="S4" s="106" t="s">
        <v>56</v>
      </c>
    </row>
    <row r="5" spans="1:19" ht="15" customHeight="1" thickBot="1">
      <c r="A5" s="100"/>
      <c r="B5" s="100"/>
      <c r="C5" s="102"/>
      <c r="D5" s="37">
        <v>144</v>
      </c>
      <c r="E5" s="32">
        <v>430</v>
      </c>
      <c r="F5" s="44">
        <v>1296</v>
      </c>
      <c r="G5" s="107"/>
      <c r="H5" s="37">
        <v>144</v>
      </c>
      <c r="I5" s="32">
        <v>430</v>
      </c>
      <c r="J5" s="44">
        <v>1296</v>
      </c>
      <c r="K5" s="107"/>
      <c r="L5" s="37">
        <v>144</v>
      </c>
      <c r="M5" s="32">
        <v>430</v>
      </c>
      <c r="N5" s="44">
        <v>1296</v>
      </c>
      <c r="O5" s="107"/>
      <c r="P5" s="37">
        <v>144</v>
      </c>
      <c r="Q5" s="32">
        <v>430</v>
      </c>
      <c r="R5" s="44">
        <v>1296</v>
      </c>
      <c r="S5" s="107"/>
    </row>
    <row r="6" spans="1:19" ht="15">
      <c r="A6" s="35">
        <v>1</v>
      </c>
      <c r="B6" s="33" t="s">
        <v>95</v>
      </c>
      <c r="C6" s="39">
        <f aca="true" t="shared" si="0" ref="C6:C37">G6+K6+O6+S6</f>
        <v>3207</v>
      </c>
      <c r="D6" s="38">
        <v>5</v>
      </c>
      <c r="E6" s="31">
        <v>2</v>
      </c>
      <c r="F6" s="41">
        <v>1</v>
      </c>
      <c r="G6" s="42">
        <f aca="true" t="shared" si="1" ref="G6:G37">D6*30+E6*90+F6*270</f>
        <v>600</v>
      </c>
      <c r="H6" s="38">
        <v>49</v>
      </c>
      <c r="I6" s="31">
        <v>25</v>
      </c>
      <c r="J6" s="41">
        <v>9</v>
      </c>
      <c r="K6" s="45">
        <f aca="true" t="shared" si="2" ref="K6:K37">H6*5+I6*15+J6*45</f>
        <v>1025</v>
      </c>
      <c r="L6" s="38">
        <v>151</v>
      </c>
      <c r="M6" s="31">
        <v>62</v>
      </c>
      <c r="N6" s="41">
        <v>25</v>
      </c>
      <c r="O6" s="45">
        <f aca="true" t="shared" si="3" ref="O6:O37">L6*1+M6*3+N6*9</f>
        <v>562</v>
      </c>
      <c r="P6" s="68">
        <v>17</v>
      </c>
      <c r="Q6" s="69">
        <v>8</v>
      </c>
      <c r="R6" s="70">
        <v>3</v>
      </c>
      <c r="S6" s="45">
        <f aca="true" t="shared" si="4" ref="S6:S37">P6*15+Q6*45+R6*135</f>
        <v>1020</v>
      </c>
    </row>
    <row r="7" spans="1:19" ht="15">
      <c r="A7" s="36">
        <v>2</v>
      </c>
      <c r="B7" s="34" t="s">
        <v>33</v>
      </c>
      <c r="C7" s="40">
        <f t="shared" si="0"/>
        <v>463</v>
      </c>
      <c r="D7" s="21">
        <v>4</v>
      </c>
      <c r="E7" s="19">
        <v>0</v>
      </c>
      <c r="F7" s="20">
        <v>0</v>
      </c>
      <c r="G7" s="43">
        <f t="shared" si="1"/>
        <v>120</v>
      </c>
      <c r="H7" s="21">
        <v>26</v>
      </c>
      <c r="I7" s="19">
        <v>0</v>
      </c>
      <c r="J7" s="20">
        <v>0</v>
      </c>
      <c r="K7" s="46">
        <f t="shared" si="2"/>
        <v>130</v>
      </c>
      <c r="L7" s="21">
        <v>63</v>
      </c>
      <c r="M7" s="19">
        <v>0</v>
      </c>
      <c r="N7" s="20">
        <v>0</v>
      </c>
      <c r="O7" s="46">
        <f t="shared" si="3"/>
        <v>63</v>
      </c>
      <c r="P7" s="71">
        <v>10</v>
      </c>
      <c r="Q7" s="19">
        <v>0</v>
      </c>
      <c r="R7" s="48">
        <v>0</v>
      </c>
      <c r="S7" s="46">
        <f t="shared" si="4"/>
        <v>150</v>
      </c>
    </row>
    <row r="8" spans="1:19" ht="15">
      <c r="A8" s="36">
        <v>3</v>
      </c>
      <c r="B8" s="34" t="s">
        <v>1</v>
      </c>
      <c r="C8" s="40">
        <f t="shared" si="0"/>
        <v>1465</v>
      </c>
      <c r="D8" s="21">
        <v>2</v>
      </c>
      <c r="E8" s="19">
        <v>2</v>
      </c>
      <c r="F8" s="20">
        <v>1</v>
      </c>
      <c r="G8" s="43">
        <f t="shared" si="1"/>
        <v>510</v>
      </c>
      <c r="H8" s="21">
        <v>20</v>
      </c>
      <c r="I8" s="19">
        <v>14</v>
      </c>
      <c r="J8" s="20">
        <v>4</v>
      </c>
      <c r="K8" s="46">
        <f t="shared" si="2"/>
        <v>490</v>
      </c>
      <c r="L8" s="21">
        <v>87</v>
      </c>
      <c r="M8" s="19">
        <v>39</v>
      </c>
      <c r="N8" s="20">
        <v>9</v>
      </c>
      <c r="O8" s="46">
        <f t="shared" si="3"/>
        <v>285</v>
      </c>
      <c r="P8" s="71">
        <v>3</v>
      </c>
      <c r="Q8" s="19">
        <v>3</v>
      </c>
      <c r="R8" s="48">
        <v>0</v>
      </c>
      <c r="S8" s="46">
        <f t="shared" si="4"/>
        <v>180</v>
      </c>
    </row>
    <row r="9" spans="1:19" ht="15">
      <c r="A9" s="36">
        <v>4</v>
      </c>
      <c r="B9" s="34" t="s">
        <v>126</v>
      </c>
      <c r="C9" s="40">
        <f t="shared" si="0"/>
        <v>1645</v>
      </c>
      <c r="D9" s="21">
        <v>2</v>
      </c>
      <c r="E9" s="19">
        <v>1</v>
      </c>
      <c r="F9" s="20">
        <v>1</v>
      </c>
      <c r="G9" s="43">
        <f t="shared" si="1"/>
        <v>420</v>
      </c>
      <c r="H9" s="21">
        <v>19</v>
      </c>
      <c r="I9" s="19">
        <v>9</v>
      </c>
      <c r="J9" s="20">
        <v>6</v>
      </c>
      <c r="K9" s="46">
        <f t="shared" si="2"/>
        <v>500</v>
      </c>
      <c r="L9" s="21">
        <v>86</v>
      </c>
      <c r="M9" s="19">
        <v>26</v>
      </c>
      <c r="N9" s="20">
        <v>14</v>
      </c>
      <c r="O9" s="46">
        <f t="shared" si="3"/>
        <v>290</v>
      </c>
      <c r="P9" s="71">
        <v>14</v>
      </c>
      <c r="Q9" s="19">
        <v>2</v>
      </c>
      <c r="R9" s="48">
        <v>1</v>
      </c>
      <c r="S9" s="46">
        <f t="shared" si="4"/>
        <v>435</v>
      </c>
    </row>
    <row r="10" spans="1:19" ht="15">
      <c r="A10" s="36">
        <v>5</v>
      </c>
      <c r="B10" s="34" t="s">
        <v>159</v>
      </c>
      <c r="C10" s="40">
        <f t="shared" si="0"/>
        <v>1541</v>
      </c>
      <c r="D10" s="21">
        <v>2</v>
      </c>
      <c r="E10" s="19">
        <v>1</v>
      </c>
      <c r="F10" s="20">
        <v>1</v>
      </c>
      <c r="G10" s="43">
        <f t="shared" si="1"/>
        <v>420</v>
      </c>
      <c r="H10" s="21">
        <v>19</v>
      </c>
      <c r="I10" s="19">
        <v>5</v>
      </c>
      <c r="J10" s="20">
        <v>6</v>
      </c>
      <c r="K10" s="46">
        <f t="shared" si="2"/>
        <v>440</v>
      </c>
      <c r="L10" s="21">
        <v>63</v>
      </c>
      <c r="M10" s="19">
        <v>19</v>
      </c>
      <c r="N10" s="20">
        <v>14</v>
      </c>
      <c r="O10" s="46">
        <f t="shared" si="3"/>
        <v>246</v>
      </c>
      <c r="P10" s="71">
        <v>8</v>
      </c>
      <c r="Q10" s="19">
        <v>1</v>
      </c>
      <c r="R10" s="48">
        <v>2</v>
      </c>
      <c r="S10" s="46">
        <f t="shared" si="4"/>
        <v>435</v>
      </c>
    </row>
    <row r="11" spans="1:19" ht="15">
      <c r="A11" s="36">
        <v>6</v>
      </c>
      <c r="B11" s="34" t="s">
        <v>49</v>
      </c>
      <c r="C11" s="40">
        <f t="shared" si="0"/>
        <v>1526</v>
      </c>
      <c r="D11" s="21">
        <v>2</v>
      </c>
      <c r="E11" s="19">
        <v>1</v>
      </c>
      <c r="F11" s="20">
        <v>1</v>
      </c>
      <c r="G11" s="43">
        <f t="shared" si="1"/>
        <v>420</v>
      </c>
      <c r="H11" s="21">
        <v>17</v>
      </c>
      <c r="I11" s="19">
        <v>10</v>
      </c>
      <c r="J11" s="20">
        <v>4</v>
      </c>
      <c r="K11" s="46">
        <f t="shared" si="2"/>
        <v>415</v>
      </c>
      <c r="L11" s="21">
        <v>46</v>
      </c>
      <c r="M11" s="19">
        <v>25</v>
      </c>
      <c r="N11" s="20">
        <v>5</v>
      </c>
      <c r="O11" s="46">
        <f t="shared" si="3"/>
        <v>166</v>
      </c>
      <c r="P11" s="71">
        <v>8</v>
      </c>
      <c r="Q11" s="19">
        <v>3</v>
      </c>
      <c r="R11" s="48">
        <v>2</v>
      </c>
      <c r="S11" s="46">
        <f t="shared" si="4"/>
        <v>525</v>
      </c>
    </row>
    <row r="12" spans="1:19" ht="15">
      <c r="A12" s="36">
        <v>7</v>
      </c>
      <c r="B12" s="34" t="s">
        <v>41</v>
      </c>
      <c r="C12" s="40">
        <f t="shared" si="0"/>
        <v>373</v>
      </c>
      <c r="D12" s="21">
        <v>1</v>
      </c>
      <c r="E12" s="19">
        <v>1</v>
      </c>
      <c r="F12" s="20">
        <v>0</v>
      </c>
      <c r="G12" s="43">
        <f t="shared" si="1"/>
        <v>120</v>
      </c>
      <c r="H12" s="21">
        <v>13</v>
      </c>
      <c r="I12" s="19">
        <v>2</v>
      </c>
      <c r="J12" s="20">
        <v>0</v>
      </c>
      <c r="K12" s="46">
        <f t="shared" si="2"/>
        <v>95</v>
      </c>
      <c r="L12" s="21">
        <v>20</v>
      </c>
      <c r="M12" s="19">
        <v>6</v>
      </c>
      <c r="N12" s="20">
        <v>0</v>
      </c>
      <c r="O12" s="46">
        <f t="shared" si="3"/>
        <v>38</v>
      </c>
      <c r="P12" s="71">
        <v>5</v>
      </c>
      <c r="Q12" s="19">
        <v>1</v>
      </c>
      <c r="R12" s="48">
        <v>0</v>
      </c>
      <c r="S12" s="46">
        <f t="shared" si="4"/>
        <v>120</v>
      </c>
    </row>
    <row r="13" spans="1:19" ht="15">
      <c r="A13" s="36">
        <v>8</v>
      </c>
      <c r="B13" s="34" t="s">
        <v>121</v>
      </c>
      <c r="C13" s="40">
        <f t="shared" si="0"/>
        <v>1011</v>
      </c>
      <c r="D13" s="21">
        <v>2</v>
      </c>
      <c r="E13" s="19">
        <v>1</v>
      </c>
      <c r="F13" s="20">
        <v>1</v>
      </c>
      <c r="G13" s="43">
        <f t="shared" si="1"/>
        <v>420</v>
      </c>
      <c r="H13" s="21">
        <v>12</v>
      </c>
      <c r="I13" s="19">
        <v>7</v>
      </c>
      <c r="J13" s="20">
        <v>1</v>
      </c>
      <c r="K13" s="46">
        <f t="shared" si="2"/>
        <v>210</v>
      </c>
      <c r="L13" s="21">
        <v>27</v>
      </c>
      <c r="M13" s="19">
        <v>15</v>
      </c>
      <c r="N13" s="20">
        <v>1</v>
      </c>
      <c r="O13" s="46">
        <f t="shared" si="3"/>
        <v>81</v>
      </c>
      <c r="P13" s="71">
        <v>5</v>
      </c>
      <c r="Q13" s="19">
        <v>2</v>
      </c>
      <c r="R13" s="48">
        <v>1</v>
      </c>
      <c r="S13" s="46">
        <f t="shared" si="4"/>
        <v>300</v>
      </c>
    </row>
    <row r="14" spans="1:19" ht="15">
      <c r="A14" s="36">
        <v>9</v>
      </c>
      <c r="B14" s="34" t="s">
        <v>116</v>
      </c>
      <c r="C14" s="40">
        <f t="shared" si="0"/>
        <v>461</v>
      </c>
      <c r="D14" s="21">
        <v>1</v>
      </c>
      <c r="E14" s="19">
        <v>1</v>
      </c>
      <c r="F14" s="20">
        <v>0</v>
      </c>
      <c r="G14" s="43">
        <f t="shared" si="1"/>
        <v>120</v>
      </c>
      <c r="H14" s="21">
        <v>12</v>
      </c>
      <c r="I14" s="19">
        <v>6</v>
      </c>
      <c r="J14" s="20">
        <v>0</v>
      </c>
      <c r="K14" s="46">
        <f t="shared" si="2"/>
        <v>150</v>
      </c>
      <c r="L14" s="21">
        <v>59</v>
      </c>
      <c r="M14" s="19">
        <v>14</v>
      </c>
      <c r="N14" s="20">
        <v>0</v>
      </c>
      <c r="O14" s="46">
        <f t="shared" si="3"/>
        <v>101</v>
      </c>
      <c r="P14" s="71">
        <v>3</v>
      </c>
      <c r="Q14" s="19">
        <v>1</v>
      </c>
      <c r="R14" s="48">
        <v>0</v>
      </c>
      <c r="S14" s="46">
        <f t="shared" si="4"/>
        <v>90</v>
      </c>
    </row>
    <row r="15" spans="1:19" ht="15">
      <c r="A15" s="36">
        <v>10</v>
      </c>
      <c r="B15" s="34" t="s">
        <v>157</v>
      </c>
      <c r="C15" s="40">
        <f t="shared" si="0"/>
        <v>313</v>
      </c>
      <c r="D15" s="21">
        <v>1</v>
      </c>
      <c r="E15" s="19">
        <v>1</v>
      </c>
      <c r="F15" s="20">
        <v>0</v>
      </c>
      <c r="G15" s="43">
        <f t="shared" si="1"/>
        <v>120</v>
      </c>
      <c r="H15" s="21">
        <v>10</v>
      </c>
      <c r="I15" s="19">
        <v>2</v>
      </c>
      <c r="J15" s="20">
        <v>0</v>
      </c>
      <c r="K15" s="46">
        <f t="shared" si="2"/>
        <v>80</v>
      </c>
      <c r="L15" s="21">
        <v>17</v>
      </c>
      <c r="M15" s="19">
        <v>2</v>
      </c>
      <c r="N15" s="20">
        <v>0</v>
      </c>
      <c r="O15" s="46">
        <f t="shared" si="3"/>
        <v>23</v>
      </c>
      <c r="P15" s="71">
        <v>3</v>
      </c>
      <c r="Q15" s="19">
        <v>1</v>
      </c>
      <c r="R15" s="48">
        <v>0</v>
      </c>
      <c r="S15" s="46">
        <f t="shared" si="4"/>
        <v>90</v>
      </c>
    </row>
    <row r="16" spans="1:19" ht="15">
      <c r="A16" s="36">
        <v>11</v>
      </c>
      <c r="B16" s="34" t="s">
        <v>114</v>
      </c>
      <c r="C16" s="40">
        <f t="shared" si="0"/>
        <v>711</v>
      </c>
      <c r="D16" s="21">
        <v>1</v>
      </c>
      <c r="E16" s="19">
        <v>1</v>
      </c>
      <c r="F16" s="20">
        <v>1</v>
      </c>
      <c r="G16" s="43">
        <f t="shared" si="1"/>
        <v>390</v>
      </c>
      <c r="H16" s="21">
        <v>6</v>
      </c>
      <c r="I16" s="19">
        <v>1</v>
      </c>
      <c r="J16" s="20">
        <v>1</v>
      </c>
      <c r="K16" s="46">
        <f t="shared" si="2"/>
        <v>90</v>
      </c>
      <c r="L16" s="21">
        <v>24</v>
      </c>
      <c r="M16" s="19">
        <v>1</v>
      </c>
      <c r="N16" s="20">
        <v>1</v>
      </c>
      <c r="O16" s="46">
        <f t="shared" si="3"/>
        <v>36</v>
      </c>
      <c r="P16" s="71">
        <v>1</v>
      </c>
      <c r="Q16" s="19">
        <v>1</v>
      </c>
      <c r="R16" s="48">
        <v>1</v>
      </c>
      <c r="S16" s="46">
        <f t="shared" si="4"/>
        <v>195</v>
      </c>
    </row>
    <row r="17" spans="1:19" ht="15">
      <c r="A17" s="36">
        <v>12</v>
      </c>
      <c r="B17" s="34" t="s">
        <v>7</v>
      </c>
      <c r="C17" s="40">
        <f t="shared" si="0"/>
        <v>213</v>
      </c>
      <c r="D17" s="21">
        <v>1</v>
      </c>
      <c r="E17" s="19">
        <v>1</v>
      </c>
      <c r="F17" s="20">
        <v>0</v>
      </c>
      <c r="G17" s="43">
        <f t="shared" si="1"/>
        <v>120</v>
      </c>
      <c r="H17" s="21">
        <v>2</v>
      </c>
      <c r="I17" s="19">
        <v>1</v>
      </c>
      <c r="J17" s="20">
        <v>0</v>
      </c>
      <c r="K17" s="46">
        <f t="shared" si="2"/>
        <v>25</v>
      </c>
      <c r="L17" s="21">
        <v>5</v>
      </c>
      <c r="M17" s="19">
        <v>1</v>
      </c>
      <c r="N17" s="20">
        <v>0</v>
      </c>
      <c r="O17" s="46">
        <f t="shared" si="3"/>
        <v>8</v>
      </c>
      <c r="P17" s="71">
        <v>1</v>
      </c>
      <c r="Q17" s="19">
        <v>1</v>
      </c>
      <c r="R17" s="48">
        <v>0</v>
      </c>
      <c r="S17" s="46">
        <f t="shared" si="4"/>
        <v>60</v>
      </c>
    </row>
    <row r="18" spans="1:19" ht="15">
      <c r="A18" s="36">
        <v>13</v>
      </c>
      <c r="B18" s="34" t="s">
        <v>13</v>
      </c>
      <c r="C18" s="40">
        <f t="shared" si="0"/>
        <v>0</v>
      </c>
      <c r="D18" s="21"/>
      <c r="E18" s="19"/>
      <c r="F18" s="20"/>
      <c r="G18" s="43">
        <f t="shared" si="1"/>
        <v>0</v>
      </c>
      <c r="H18" s="21"/>
      <c r="I18" s="19"/>
      <c r="J18" s="20"/>
      <c r="K18" s="46">
        <f t="shared" si="2"/>
        <v>0</v>
      </c>
      <c r="L18" s="21"/>
      <c r="M18" s="19"/>
      <c r="N18" s="20"/>
      <c r="O18" s="46">
        <f t="shared" si="3"/>
        <v>0</v>
      </c>
      <c r="P18" s="71"/>
      <c r="Q18" s="19"/>
      <c r="R18" s="48"/>
      <c r="S18" s="46">
        <f t="shared" si="4"/>
        <v>0</v>
      </c>
    </row>
    <row r="19" spans="1:19" ht="15">
      <c r="A19" s="36">
        <v>14</v>
      </c>
      <c r="B19" s="34" t="s">
        <v>8</v>
      </c>
      <c r="C19" s="40">
        <f t="shared" si="0"/>
        <v>0</v>
      </c>
      <c r="D19" s="21"/>
      <c r="E19" s="19"/>
      <c r="F19" s="20"/>
      <c r="G19" s="43">
        <f t="shared" si="1"/>
        <v>0</v>
      </c>
      <c r="H19" s="21"/>
      <c r="I19" s="19"/>
      <c r="J19" s="20"/>
      <c r="K19" s="46">
        <f t="shared" si="2"/>
        <v>0</v>
      </c>
      <c r="L19" s="21"/>
      <c r="M19" s="19"/>
      <c r="N19" s="20"/>
      <c r="O19" s="46">
        <f t="shared" si="3"/>
        <v>0</v>
      </c>
      <c r="P19" s="71"/>
      <c r="Q19" s="19"/>
      <c r="R19" s="48"/>
      <c r="S19" s="46">
        <f t="shared" si="4"/>
        <v>0</v>
      </c>
    </row>
    <row r="20" spans="1:19" ht="15">
      <c r="A20" s="36">
        <v>15</v>
      </c>
      <c r="B20" s="34" t="s">
        <v>37</v>
      </c>
      <c r="C20" s="40">
        <f t="shared" si="0"/>
        <v>0</v>
      </c>
      <c r="D20" s="21"/>
      <c r="E20" s="19"/>
      <c r="F20" s="20"/>
      <c r="G20" s="43">
        <f t="shared" si="1"/>
        <v>0</v>
      </c>
      <c r="H20" s="21"/>
      <c r="I20" s="19"/>
      <c r="J20" s="20"/>
      <c r="K20" s="46">
        <f t="shared" si="2"/>
        <v>0</v>
      </c>
      <c r="L20" s="21"/>
      <c r="M20" s="19"/>
      <c r="N20" s="20"/>
      <c r="O20" s="46">
        <f t="shared" si="3"/>
        <v>0</v>
      </c>
      <c r="P20" s="71"/>
      <c r="Q20" s="19"/>
      <c r="R20" s="48"/>
      <c r="S20" s="46">
        <f t="shared" si="4"/>
        <v>0</v>
      </c>
    </row>
    <row r="21" spans="1:19" ht="15">
      <c r="A21" s="36">
        <v>16</v>
      </c>
      <c r="B21" s="34" t="s">
        <v>10</v>
      </c>
      <c r="C21" s="40">
        <f t="shared" si="0"/>
        <v>0</v>
      </c>
      <c r="D21" s="21"/>
      <c r="E21" s="19"/>
      <c r="F21" s="20"/>
      <c r="G21" s="43">
        <f t="shared" si="1"/>
        <v>0</v>
      </c>
      <c r="H21" s="21"/>
      <c r="I21" s="19"/>
      <c r="J21" s="20"/>
      <c r="K21" s="46">
        <f t="shared" si="2"/>
        <v>0</v>
      </c>
      <c r="L21" s="21"/>
      <c r="M21" s="19"/>
      <c r="N21" s="20"/>
      <c r="O21" s="46">
        <f t="shared" si="3"/>
        <v>0</v>
      </c>
      <c r="P21" s="71"/>
      <c r="Q21" s="19"/>
      <c r="R21" s="48"/>
      <c r="S21" s="46">
        <f t="shared" si="4"/>
        <v>0</v>
      </c>
    </row>
    <row r="22" spans="1:19" ht="15">
      <c r="A22" s="36">
        <v>17</v>
      </c>
      <c r="B22" s="34" t="s">
        <v>35</v>
      </c>
      <c r="C22" s="40">
        <f t="shared" si="0"/>
        <v>0</v>
      </c>
      <c r="D22" s="21"/>
      <c r="E22" s="19"/>
      <c r="F22" s="20"/>
      <c r="G22" s="43">
        <f t="shared" si="1"/>
        <v>0</v>
      </c>
      <c r="H22" s="21"/>
      <c r="I22" s="19"/>
      <c r="J22" s="20"/>
      <c r="K22" s="46">
        <f t="shared" si="2"/>
        <v>0</v>
      </c>
      <c r="L22" s="21"/>
      <c r="M22" s="19"/>
      <c r="N22" s="20"/>
      <c r="O22" s="46">
        <f t="shared" si="3"/>
        <v>0</v>
      </c>
      <c r="P22" s="71"/>
      <c r="Q22" s="19"/>
      <c r="R22" s="48"/>
      <c r="S22" s="46">
        <f t="shared" si="4"/>
        <v>0</v>
      </c>
    </row>
    <row r="23" spans="1:19" ht="15" customHeight="1">
      <c r="A23" s="36">
        <v>18</v>
      </c>
      <c r="B23" s="34" t="s">
        <v>5</v>
      </c>
      <c r="C23" s="40">
        <f t="shared" si="0"/>
        <v>0</v>
      </c>
      <c r="D23" s="21"/>
      <c r="E23" s="19"/>
      <c r="F23" s="20"/>
      <c r="G23" s="43">
        <f t="shared" si="1"/>
        <v>0</v>
      </c>
      <c r="H23" s="21"/>
      <c r="I23" s="19"/>
      <c r="J23" s="20"/>
      <c r="K23" s="46">
        <f t="shared" si="2"/>
        <v>0</v>
      </c>
      <c r="L23" s="21"/>
      <c r="M23" s="19"/>
      <c r="N23" s="20"/>
      <c r="O23" s="46">
        <f t="shared" si="3"/>
        <v>0</v>
      </c>
      <c r="P23" s="71"/>
      <c r="Q23" s="19"/>
      <c r="R23" s="48"/>
      <c r="S23" s="46">
        <f t="shared" si="4"/>
        <v>0</v>
      </c>
    </row>
    <row r="24" spans="1:19" ht="15">
      <c r="A24" s="36">
        <v>19</v>
      </c>
      <c r="B24" s="34" t="s">
        <v>30</v>
      </c>
      <c r="C24" s="40">
        <f t="shared" si="0"/>
        <v>0</v>
      </c>
      <c r="D24" s="21"/>
      <c r="E24" s="19"/>
      <c r="F24" s="20"/>
      <c r="G24" s="43">
        <f t="shared" si="1"/>
        <v>0</v>
      </c>
      <c r="H24" s="21"/>
      <c r="I24" s="19"/>
      <c r="J24" s="20"/>
      <c r="K24" s="46">
        <f t="shared" si="2"/>
        <v>0</v>
      </c>
      <c r="L24" s="21"/>
      <c r="M24" s="19"/>
      <c r="N24" s="20"/>
      <c r="O24" s="46">
        <f t="shared" si="3"/>
        <v>0</v>
      </c>
      <c r="P24" s="71"/>
      <c r="Q24" s="19"/>
      <c r="R24" s="48"/>
      <c r="S24" s="46">
        <f t="shared" si="4"/>
        <v>0</v>
      </c>
    </row>
    <row r="25" spans="1:19" ht="15">
      <c r="A25" s="36">
        <v>20</v>
      </c>
      <c r="B25" s="34" t="s">
        <v>22</v>
      </c>
      <c r="C25" s="40">
        <f t="shared" si="0"/>
        <v>0</v>
      </c>
      <c r="D25" s="21"/>
      <c r="E25" s="19"/>
      <c r="F25" s="20"/>
      <c r="G25" s="43">
        <f t="shared" si="1"/>
        <v>0</v>
      </c>
      <c r="H25" s="21"/>
      <c r="I25" s="19"/>
      <c r="J25" s="20"/>
      <c r="K25" s="46">
        <f t="shared" si="2"/>
        <v>0</v>
      </c>
      <c r="L25" s="21"/>
      <c r="M25" s="19"/>
      <c r="N25" s="20"/>
      <c r="O25" s="46">
        <f t="shared" si="3"/>
        <v>0</v>
      </c>
      <c r="P25" s="71"/>
      <c r="Q25" s="19"/>
      <c r="R25" s="48"/>
      <c r="S25" s="46">
        <f t="shared" si="4"/>
        <v>0</v>
      </c>
    </row>
    <row r="26" spans="1:19" ht="15">
      <c r="A26" s="36">
        <v>21</v>
      </c>
      <c r="B26" s="34" t="s">
        <v>18</v>
      </c>
      <c r="C26" s="40">
        <f t="shared" si="0"/>
        <v>0</v>
      </c>
      <c r="D26" s="21"/>
      <c r="E26" s="19"/>
      <c r="F26" s="20"/>
      <c r="G26" s="43">
        <f t="shared" si="1"/>
        <v>0</v>
      </c>
      <c r="H26" s="21"/>
      <c r="I26" s="19"/>
      <c r="J26" s="20"/>
      <c r="K26" s="46">
        <f t="shared" si="2"/>
        <v>0</v>
      </c>
      <c r="L26" s="21"/>
      <c r="M26" s="19"/>
      <c r="N26" s="20"/>
      <c r="O26" s="46">
        <f t="shared" si="3"/>
        <v>0</v>
      </c>
      <c r="P26" s="71"/>
      <c r="Q26" s="19"/>
      <c r="R26" s="48"/>
      <c r="S26" s="46">
        <f t="shared" si="4"/>
        <v>0</v>
      </c>
    </row>
    <row r="27" spans="1:19" ht="15">
      <c r="A27" s="36">
        <v>22</v>
      </c>
      <c r="B27" s="34" t="s">
        <v>26</v>
      </c>
      <c r="C27" s="40">
        <f t="shared" si="0"/>
        <v>0</v>
      </c>
      <c r="D27" s="21"/>
      <c r="E27" s="19"/>
      <c r="F27" s="20"/>
      <c r="G27" s="43">
        <f t="shared" si="1"/>
        <v>0</v>
      </c>
      <c r="H27" s="21"/>
      <c r="I27" s="19"/>
      <c r="J27" s="20"/>
      <c r="K27" s="46">
        <f t="shared" si="2"/>
        <v>0</v>
      </c>
      <c r="L27" s="21"/>
      <c r="M27" s="19"/>
      <c r="N27" s="20"/>
      <c r="O27" s="46">
        <f t="shared" si="3"/>
        <v>0</v>
      </c>
      <c r="P27" s="71"/>
      <c r="Q27" s="19"/>
      <c r="R27" s="48"/>
      <c r="S27" s="46">
        <f t="shared" si="4"/>
        <v>0</v>
      </c>
    </row>
    <row r="28" spans="1:19" ht="15">
      <c r="A28" s="36">
        <v>23</v>
      </c>
      <c r="B28" s="34" t="s">
        <v>25</v>
      </c>
      <c r="C28" s="40">
        <f t="shared" si="0"/>
        <v>0</v>
      </c>
      <c r="D28" s="21"/>
      <c r="E28" s="19"/>
      <c r="F28" s="20"/>
      <c r="G28" s="43">
        <f t="shared" si="1"/>
        <v>0</v>
      </c>
      <c r="H28" s="21"/>
      <c r="I28" s="19"/>
      <c r="J28" s="20"/>
      <c r="K28" s="46">
        <f t="shared" si="2"/>
        <v>0</v>
      </c>
      <c r="L28" s="21"/>
      <c r="M28" s="19"/>
      <c r="N28" s="20"/>
      <c r="O28" s="46">
        <f t="shared" si="3"/>
        <v>0</v>
      </c>
      <c r="P28" s="71"/>
      <c r="Q28" s="19"/>
      <c r="R28" s="48"/>
      <c r="S28" s="46">
        <f t="shared" si="4"/>
        <v>0</v>
      </c>
    </row>
    <row r="29" spans="1:19" ht="15">
      <c r="A29" s="36">
        <v>24</v>
      </c>
      <c r="B29" s="34" t="s">
        <v>9</v>
      </c>
      <c r="C29" s="40">
        <f t="shared" si="0"/>
        <v>0</v>
      </c>
      <c r="D29" s="21"/>
      <c r="E29" s="19"/>
      <c r="F29" s="20"/>
      <c r="G29" s="43">
        <f t="shared" si="1"/>
        <v>0</v>
      </c>
      <c r="H29" s="21"/>
      <c r="I29" s="19"/>
      <c r="J29" s="20"/>
      <c r="K29" s="46">
        <f t="shared" si="2"/>
        <v>0</v>
      </c>
      <c r="L29" s="21"/>
      <c r="M29" s="19"/>
      <c r="N29" s="20"/>
      <c r="O29" s="46">
        <f t="shared" si="3"/>
        <v>0</v>
      </c>
      <c r="P29" s="71"/>
      <c r="Q29" s="19"/>
      <c r="R29" s="48"/>
      <c r="S29" s="46">
        <f t="shared" si="4"/>
        <v>0</v>
      </c>
    </row>
    <row r="30" spans="1:19" ht="15">
      <c r="A30" s="36">
        <v>25</v>
      </c>
      <c r="B30" s="34" t="s">
        <v>156</v>
      </c>
      <c r="C30" s="40">
        <f t="shared" si="0"/>
        <v>0</v>
      </c>
      <c r="D30" s="21"/>
      <c r="E30" s="19"/>
      <c r="F30" s="20"/>
      <c r="G30" s="43">
        <f t="shared" si="1"/>
        <v>0</v>
      </c>
      <c r="H30" s="21"/>
      <c r="I30" s="19"/>
      <c r="J30" s="20"/>
      <c r="K30" s="46">
        <f t="shared" si="2"/>
        <v>0</v>
      </c>
      <c r="L30" s="21"/>
      <c r="M30" s="19"/>
      <c r="N30" s="20"/>
      <c r="O30" s="46">
        <f t="shared" si="3"/>
        <v>0</v>
      </c>
      <c r="P30" s="71"/>
      <c r="Q30" s="19"/>
      <c r="R30" s="48"/>
      <c r="S30" s="46">
        <f t="shared" si="4"/>
        <v>0</v>
      </c>
    </row>
    <row r="31" spans="1:19" ht="15">
      <c r="A31" s="36">
        <v>26</v>
      </c>
      <c r="B31" s="34" t="s">
        <v>3</v>
      </c>
      <c r="C31" s="40">
        <f t="shared" si="0"/>
        <v>0</v>
      </c>
      <c r="D31" s="21"/>
      <c r="E31" s="19"/>
      <c r="F31" s="20"/>
      <c r="G31" s="43">
        <f t="shared" si="1"/>
        <v>0</v>
      </c>
      <c r="H31" s="21"/>
      <c r="I31" s="19"/>
      <c r="J31" s="20"/>
      <c r="K31" s="46">
        <f t="shared" si="2"/>
        <v>0</v>
      </c>
      <c r="L31" s="21"/>
      <c r="M31" s="19"/>
      <c r="N31" s="20"/>
      <c r="O31" s="46">
        <f t="shared" si="3"/>
        <v>0</v>
      </c>
      <c r="P31" s="71"/>
      <c r="Q31" s="19"/>
      <c r="R31" s="48"/>
      <c r="S31" s="46">
        <f t="shared" si="4"/>
        <v>0</v>
      </c>
    </row>
    <row r="32" spans="1:19" ht="15">
      <c r="A32" s="36">
        <v>27</v>
      </c>
      <c r="B32" s="34" t="s">
        <v>6</v>
      </c>
      <c r="C32" s="40">
        <f t="shared" si="0"/>
        <v>0</v>
      </c>
      <c r="D32" s="21"/>
      <c r="E32" s="19"/>
      <c r="F32" s="20"/>
      <c r="G32" s="43">
        <f t="shared" si="1"/>
        <v>0</v>
      </c>
      <c r="H32" s="21"/>
      <c r="I32" s="19"/>
      <c r="J32" s="20"/>
      <c r="K32" s="46">
        <f t="shared" si="2"/>
        <v>0</v>
      </c>
      <c r="L32" s="21"/>
      <c r="M32" s="19"/>
      <c r="N32" s="20"/>
      <c r="O32" s="46">
        <f t="shared" si="3"/>
        <v>0</v>
      </c>
      <c r="P32" s="71"/>
      <c r="Q32" s="19"/>
      <c r="R32" s="48"/>
      <c r="S32" s="46">
        <f t="shared" si="4"/>
        <v>0</v>
      </c>
    </row>
    <row r="33" spans="1:19" ht="15">
      <c r="A33" s="36">
        <v>28</v>
      </c>
      <c r="B33" s="34" t="s">
        <v>21</v>
      </c>
      <c r="C33" s="40">
        <f t="shared" si="0"/>
        <v>0</v>
      </c>
      <c r="D33" s="21"/>
      <c r="E33" s="19"/>
      <c r="F33" s="20"/>
      <c r="G33" s="43">
        <f t="shared" si="1"/>
        <v>0</v>
      </c>
      <c r="H33" s="21"/>
      <c r="I33" s="19"/>
      <c r="J33" s="20"/>
      <c r="K33" s="46">
        <f t="shared" si="2"/>
        <v>0</v>
      </c>
      <c r="L33" s="21"/>
      <c r="M33" s="19"/>
      <c r="N33" s="20"/>
      <c r="O33" s="46">
        <f t="shared" si="3"/>
        <v>0</v>
      </c>
      <c r="P33" s="71"/>
      <c r="Q33" s="19"/>
      <c r="R33" s="48"/>
      <c r="S33" s="46">
        <f t="shared" si="4"/>
        <v>0</v>
      </c>
    </row>
    <row r="34" spans="1:19" ht="15">
      <c r="A34" s="36">
        <v>29</v>
      </c>
      <c r="B34" s="34" t="s">
        <v>4</v>
      </c>
      <c r="C34" s="40">
        <f t="shared" si="0"/>
        <v>0</v>
      </c>
      <c r="D34" s="21"/>
      <c r="E34" s="19"/>
      <c r="F34" s="20"/>
      <c r="G34" s="43">
        <f t="shared" si="1"/>
        <v>0</v>
      </c>
      <c r="H34" s="21"/>
      <c r="I34" s="19"/>
      <c r="J34" s="20"/>
      <c r="K34" s="46">
        <f t="shared" si="2"/>
        <v>0</v>
      </c>
      <c r="L34" s="21"/>
      <c r="M34" s="19"/>
      <c r="N34" s="20"/>
      <c r="O34" s="46">
        <f t="shared" si="3"/>
        <v>0</v>
      </c>
      <c r="P34" s="71"/>
      <c r="Q34" s="19"/>
      <c r="R34" s="48"/>
      <c r="S34" s="46">
        <f t="shared" si="4"/>
        <v>0</v>
      </c>
    </row>
    <row r="35" spans="1:19" ht="15">
      <c r="A35" s="36">
        <v>30</v>
      </c>
      <c r="B35" s="34" t="s">
        <v>12</v>
      </c>
      <c r="C35" s="40">
        <f t="shared" si="0"/>
        <v>0</v>
      </c>
      <c r="D35" s="21"/>
      <c r="E35" s="19"/>
      <c r="F35" s="20"/>
      <c r="G35" s="43">
        <f t="shared" si="1"/>
        <v>0</v>
      </c>
      <c r="H35" s="21"/>
      <c r="I35" s="19"/>
      <c r="J35" s="20"/>
      <c r="K35" s="46">
        <f t="shared" si="2"/>
        <v>0</v>
      </c>
      <c r="L35" s="21"/>
      <c r="M35" s="19"/>
      <c r="N35" s="20"/>
      <c r="O35" s="46">
        <f t="shared" si="3"/>
        <v>0</v>
      </c>
      <c r="P35" s="71"/>
      <c r="Q35" s="19"/>
      <c r="R35" s="48"/>
      <c r="S35" s="46">
        <f t="shared" si="4"/>
        <v>0</v>
      </c>
    </row>
    <row r="36" spans="1:19" ht="15">
      <c r="A36" s="36">
        <v>31</v>
      </c>
      <c r="B36" s="34" t="s">
        <v>15</v>
      </c>
      <c r="C36" s="40">
        <f t="shared" si="0"/>
        <v>0</v>
      </c>
      <c r="D36" s="21"/>
      <c r="E36" s="19"/>
      <c r="F36" s="20"/>
      <c r="G36" s="43">
        <f t="shared" si="1"/>
        <v>0</v>
      </c>
      <c r="H36" s="21"/>
      <c r="I36" s="19"/>
      <c r="J36" s="20"/>
      <c r="K36" s="46">
        <f t="shared" si="2"/>
        <v>0</v>
      </c>
      <c r="L36" s="21"/>
      <c r="M36" s="19"/>
      <c r="N36" s="20"/>
      <c r="O36" s="46">
        <f t="shared" si="3"/>
        <v>0</v>
      </c>
      <c r="P36" s="71"/>
      <c r="Q36" s="19"/>
      <c r="R36" s="48"/>
      <c r="S36" s="46">
        <f t="shared" si="4"/>
        <v>0</v>
      </c>
    </row>
    <row r="37" spans="1:19" ht="15">
      <c r="A37" s="36">
        <v>32</v>
      </c>
      <c r="B37" s="34" t="s">
        <v>44</v>
      </c>
      <c r="C37" s="40">
        <f t="shared" si="0"/>
        <v>0</v>
      </c>
      <c r="D37" s="21"/>
      <c r="E37" s="19"/>
      <c r="F37" s="20"/>
      <c r="G37" s="43">
        <f t="shared" si="1"/>
        <v>0</v>
      </c>
      <c r="H37" s="21"/>
      <c r="I37" s="19"/>
      <c r="J37" s="20"/>
      <c r="K37" s="46">
        <f t="shared" si="2"/>
        <v>0</v>
      </c>
      <c r="L37" s="21"/>
      <c r="M37" s="19"/>
      <c r="N37" s="20"/>
      <c r="O37" s="46">
        <f t="shared" si="3"/>
        <v>0</v>
      </c>
      <c r="P37" s="71"/>
      <c r="Q37" s="19"/>
      <c r="R37" s="48"/>
      <c r="S37" s="46">
        <f t="shared" si="4"/>
        <v>0</v>
      </c>
    </row>
    <row r="38" spans="1:19" ht="15">
      <c r="A38" s="36">
        <v>33</v>
      </c>
      <c r="B38" s="34" t="s">
        <v>0</v>
      </c>
      <c r="C38" s="40">
        <f aca="true" t="shared" si="5" ref="C38:C69">G38+K38+O38+S38</f>
        <v>0</v>
      </c>
      <c r="D38" s="21"/>
      <c r="E38" s="19"/>
      <c r="F38" s="20"/>
      <c r="G38" s="43">
        <f aca="true" t="shared" si="6" ref="G38:G69">D38*30+E38*90+F38*270</f>
        <v>0</v>
      </c>
      <c r="H38" s="21"/>
      <c r="I38" s="19"/>
      <c r="J38" s="20"/>
      <c r="K38" s="46">
        <f aca="true" t="shared" si="7" ref="K38:K69">H38*5+I38*15+J38*45</f>
        <v>0</v>
      </c>
      <c r="L38" s="21"/>
      <c r="M38" s="19"/>
      <c r="N38" s="20"/>
      <c r="O38" s="46">
        <f aca="true" t="shared" si="8" ref="O38:O69">L38*1+M38*3+N38*9</f>
        <v>0</v>
      </c>
      <c r="P38" s="71"/>
      <c r="Q38" s="19"/>
      <c r="R38" s="48"/>
      <c r="S38" s="46">
        <f aca="true" t="shared" si="9" ref="S38:S69">P38*15+Q38*45+R38*135</f>
        <v>0</v>
      </c>
    </row>
    <row r="39" spans="1:19" ht="15">
      <c r="A39" s="36">
        <v>34</v>
      </c>
      <c r="B39" s="34" t="s">
        <v>31</v>
      </c>
      <c r="C39" s="40">
        <f t="shared" si="5"/>
        <v>0</v>
      </c>
      <c r="D39" s="21"/>
      <c r="E39" s="19"/>
      <c r="F39" s="20"/>
      <c r="G39" s="43">
        <f t="shared" si="6"/>
        <v>0</v>
      </c>
      <c r="H39" s="21"/>
      <c r="I39" s="19"/>
      <c r="J39" s="20"/>
      <c r="K39" s="46">
        <f t="shared" si="7"/>
        <v>0</v>
      </c>
      <c r="L39" s="21"/>
      <c r="M39" s="19"/>
      <c r="N39" s="20"/>
      <c r="O39" s="46">
        <f t="shared" si="8"/>
        <v>0</v>
      </c>
      <c r="P39" s="71"/>
      <c r="Q39" s="19"/>
      <c r="R39" s="48"/>
      <c r="S39" s="46">
        <f t="shared" si="9"/>
        <v>0</v>
      </c>
    </row>
    <row r="40" spans="1:19" ht="15">
      <c r="A40" s="36">
        <v>35</v>
      </c>
      <c r="B40" s="34" t="s">
        <v>34</v>
      </c>
      <c r="C40" s="40">
        <f t="shared" si="5"/>
        <v>0</v>
      </c>
      <c r="D40" s="21"/>
      <c r="E40" s="19"/>
      <c r="F40" s="20"/>
      <c r="G40" s="43">
        <f t="shared" si="6"/>
        <v>0</v>
      </c>
      <c r="H40" s="21"/>
      <c r="I40" s="19"/>
      <c r="J40" s="20"/>
      <c r="K40" s="46">
        <f t="shared" si="7"/>
        <v>0</v>
      </c>
      <c r="L40" s="21"/>
      <c r="M40" s="19"/>
      <c r="N40" s="20"/>
      <c r="O40" s="46">
        <f t="shared" si="8"/>
        <v>0</v>
      </c>
      <c r="P40" s="71"/>
      <c r="Q40" s="19"/>
      <c r="R40" s="48"/>
      <c r="S40" s="46">
        <f t="shared" si="9"/>
        <v>0</v>
      </c>
    </row>
    <row r="41" spans="1:19" ht="15">
      <c r="A41" s="36">
        <v>36</v>
      </c>
      <c r="B41" s="34" t="s">
        <v>45</v>
      </c>
      <c r="C41" s="40">
        <f t="shared" si="5"/>
        <v>0</v>
      </c>
      <c r="D41" s="21"/>
      <c r="E41" s="19"/>
      <c r="F41" s="20"/>
      <c r="G41" s="43">
        <f t="shared" si="6"/>
        <v>0</v>
      </c>
      <c r="H41" s="21"/>
      <c r="I41" s="19"/>
      <c r="J41" s="20"/>
      <c r="K41" s="46">
        <f t="shared" si="7"/>
        <v>0</v>
      </c>
      <c r="L41" s="21"/>
      <c r="M41" s="19"/>
      <c r="N41" s="20"/>
      <c r="O41" s="46">
        <f t="shared" si="8"/>
        <v>0</v>
      </c>
      <c r="P41" s="71"/>
      <c r="Q41" s="19"/>
      <c r="R41" s="48"/>
      <c r="S41" s="46">
        <f t="shared" si="9"/>
        <v>0</v>
      </c>
    </row>
    <row r="42" spans="1:19" ht="15">
      <c r="A42" s="36">
        <v>37</v>
      </c>
      <c r="B42" s="34" t="s">
        <v>2</v>
      </c>
      <c r="C42" s="40">
        <f t="shared" si="5"/>
        <v>0</v>
      </c>
      <c r="D42" s="21"/>
      <c r="E42" s="19"/>
      <c r="F42" s="20"/>
      <c r="G42" s="43">
        <f t="shared" si="6"/>
        <v>0</v>
      </c>
      <c r="H42" s="21"/>
      <c r="I42" s="19"/>
      <c r="J42" s="20"/>
      <c r="K42" s="46">
        <f t="shared" si="7"/>
        <v>0</v>
      </c>
      <c r="L42" s="21"/>
      <c r="M42" s="19"/>
      <c r="N42" s="20"/>
      <c r="O42" s="46">
        <f t="shared" si="8"/>
        <v>0</v>
      </c>
      <c r="P42" s="71"/>
      <c r="Q42" s="19"/>
      <c r="R42" s="48"/>
      <c r="S42" s="46">
        <f t="shared" si="9"/>
        <v>0</v>
      </c>
    </row>
    <row r="43" spans="1:19" ht="15">
      <c r="A43" s="36">
        <v>38</v>
      </c>
      <c r="B43" s="34" t="s">
        <v>14</v>
      </c>
      <c r="C43" s="40">
        <f t="shared" si="5"/>
        <v>0</v>
      </c>
      <c r="D43" s="21"/>
      <c r="E43" s="19"/>
      <c r="F43" s="20"/>
      <c r="G43" s="43">
        <f t="shared" si="6"/>
        <v>0</v>
      </c>
      <c r="H43" s="21"/>
      <c r="I43" s="19"/>
      <c r="J43" s="20"/>
      <c r="K43" s="46">
        <f t="shared" si="7"/>
        <v>0</v>
      </c>
      <c r="L43" s="21"/>
      <c r="M43" s="19"/>
      <c r="N43" s="20"/>
      <c r="O43" s="46">
        <f t="shared" si="8"/>
        <v>0</v>
      </c>
      <c r="P43" s="71"/>
      <c r="Q43" s="19"/>
      <c r="R43" s="48"/>
      <c r="S43" s="46">
        <f t="shared" si="9"/>
        <v>0</v>
      </c>
    </row>
    <row r="44" spans="1:19" ht="15">
      <c r="A44" s="36">
        <v>39</v>
      </c>
      <c r="B44" s="34" t="s">
        <v>46</v>
      </c>
      <c r="C44" s="40">
        <f t="shared" si="5"/>
        <v>0</v>
      </c>
      <c r="D44" s="21"/>
      <c r="E44" s="19"/>
      <c r="F44" s="20"/>
      <c r="G44" s="43">
        <f t="shared" si="6"/>
        <v>0</v>
      </c>
      <c r="H44" s="21"/>
      <c r="I44" s="19"/>
      <c r="J44" s="20"/>
      <c r="K44" s="46">
        <f t="shared" si="7"/>
        <v>0</v>
      </c>
      <c r="L44" s="21"/>
      <c r="M44" s="19"/>
      <c r="N44" s="20"/>
      <c r="O44" s="46">
        <f t="shared" si="8"/>
        <v>0</v>
      </c>
      <c r="P44" s="71"/>
      <c r="Q44" s="19"/>
      <c r="R44" s="48"/>
      <c r="S44" s="46">
        <f t="shared" si="9"/>
        <v>0</v>
      </c>
    </row>
    <row r="45" spans="1:19" ht="15">
      <c r="A45" s="36">
        <v>40</v>
      </c>
      <c r="B45" s="34" t="s">
        <v>40</v>
      </c>
      <c r="C45" s="40">
        <f t="shared" si="5"/>
        <v>0</v>
      </c>
      <c r="D45" s="21"/>
      <c r="E45" s="19"/>
      <c r="F45" s="20"/>
      <c r="G45" s="43">
        <f t="shared" si="6"/>
        <v>0</v>
      </c>
      <c r="H45" s="21"/>
      <c r="I45" s="19"/>
      <c r="J45" s="20"/>
      <c r="K45" s="46">
        <f t="shared" si="7"/>
        <v>0</v>
      </c>
      <c r="L45" s="21"/>
      <c r="M45" s="19"/>
      <c r="N45" s="20"/>
      <c r="O45" s="46">
        <f t="shared" si="8"/>
        <v>0</v>
      </c>
      <c r="P45" s="71"/>
      <c r="Q45" s="19"/>
      <c r="R45" s="48"/>
      <c r="S45" s="46">
        <f t="shared" si="9"/>
        <v>0</v>
      </c>
    </row>
    <row r="46" spans="1:19" ht="15">
      <c r="A46" s="36">
        <v>41</v>
      </c>
      <c r="B46" s="34" t="s">
        <v>42</v>
      </c>
      <c r="C46" s="40">
        <f t="shared" si="5"/>
        <v>0</v>
      </c>
      <c r="D46" s="21"/>
      <c r="E46" s="19"/>
      <c r="F46" s="20"/>
      <c r="G46" s="43">
        <f t="shared" si="6"/>
        <v>0</v>
      </c>
      <c r="H46" s="21"/>
      <c r="I46" s="19"/>
      <c r="J46" s="20"/>
      <c r="K46" s="46">
        <f t="shared" si="7"/>
        <v>0</v>
      </c>
      <c r="L46" s="21"/>
      <c r="M46" s="19"/>
      <c r="N46" s="20"/>
      <c r="O46" s="46">
        <f t="shared" si="8"/>
        <v>0</v>
      </c>
      <c r="P46" s="71"/>
      <c r="Q46" s="19"/>
      <c r="R46" s="48"/>
      <c r="S46" s="46">
        <f t="shared" si="9"/>
        <v>0</v>
      </c>
    </row>
    <row r="47" spans="1:19" ht="15">
      <c r="A47" s="36">
        <v>42</v>
      </c>
      <c r="B47" s="34" t="s">
        <v>43</v>
      </c>
      <c r="C47" s="40">
        <f t="shared" si="5"/>
        <v>0</v>
      </c>
      <c r="D47" s="21"/>
      <c r="E47" s="19"/>
      <c r="F47" s="20"/>
      <c r="G47" s="43">
        <f t="shared" si="6"/>
        <v>0</v>
      </c>
      <c r="H47" s="21"/>
      <c r="I47" s="19"/>
      <c r="J47" s="20"/>
      <c r="K47" s="46">
        <f t="shared" si="7"/>
        <v>0</v>
      </c>
      <c r="L47" s="21"/>
      <c r="M47" s="19"/>
      <c r="N47" s="20"/>
      <c r="O47" s="46">
        <f t="shared" si="8"/>
        <v>0</v>
      </c>
      <c r="P47" s="71"/>
      <c r="Q47" s="19"/>
      <c r="R47" s="48"/>
      <c r="S47" s="46">
        <f t="shared" si="9"/>
        <v>0</v>
      </c>
    </row>
    <row r="48" spans="1:19" ht="15">
      <c r="A48" s="36">
        <v>43</v>
      </c>
      <c r="B48" s="34" t="s">
        <v>16</v>
      </c>
      <c r="C48" s="40">
        <f t="shared" si="5"/>
        <v>0</v>
      </c>
      <c r="D48" s="21"/>
      <c r="E48" s="19"/>
      <c r="F48" s="20"/>
      <c r="G48" s="43">
        <f t="shared" si="6"/>
        <v>0</v>
      </c>
      <c r="H48" s="21"/>
      <c r="I48" s="19"/>
      <c r="J48" s="20"/>
      <c r="K48" s="46">
        <f t="shared" si="7"/>
        <v>0</v>
      </c>
      <c r="L48" s="21"/>
      <c r="M48" s="19"/>
      <c r="N48" s="20"/>
      <c r="O48" s="46">
        <f t="shared" si="8"/>
        <v>0</v>
      </c>
      <c r="P48" s="71"/>
      <c r="Q48" s="19"/>
      <c r="R48" s="48"/>
      <c r="S48" s="46">
        <f t="shared" si="9"/>
        <v>0</v>
      </c>
    </row>
    <row r="49" spans="1:19" ht="15">
      <c r="A49" s="36">
        <v>44</v>
      </c>
      <c r="B49" s="34" t="s">
        <v>19</v>
      </c>
      <c r="C49" s="40">
        <f t="shared" si="5"/>
        <v>0</v>
      </c>
      <c r="D49" s="21"/>
      <c r="E49" s="19"/>
      <c r="F49" s="20"/>
      <c r="G49" s="43">
        <f t="shared" si="6"/>
        <v>0</v>
      </c>
      <c r="H49" s="21"/>
      <c r="I49" s="19"/>
      <c r="J49" s="20"/>
      <c r="K49" s="46">
        <f t="shared" si="7"/>
        <v>0</v>
      </c>
      <c r="L49" s="21"/>
      <c r="M49" s="19"/>
      <c r="N49" s="20"/>
      <c r="O49" s="46">
        <f t="shared" si="8"/>
        <v>0</v>
      </c>
      <c r="P49" s="71"/>
      <c r="Q49" s="19"/>
      <c r="R49" s="48"/>
      <c r="S49" s="46">
        <f t="shared" si="9"/>
        <v>0</v>
      </c>
    </row>
    <row r="50" spans="1:19" ht="15">
      <c r="A50" s="36">
        <v>45</v>
      </c>
      <c r="B50" s="34" t="s">
        <v>23</v>
      </c>
      <c r="C50" s="40">
        <f t="shared" si="5"/>
        <v>0</v>
      </c>
      <c r="D50" s="21"/>
      <c r="E50" s="19"/>
      <c r="F50" s="20"/>
      <c r="G50" s="43">
        <f t="shared" si="6"/>
        <v>0</v>
      </c>
      <c r="H50" s="21"/>
      <c r="I50" s="19"/>
      <c r="J50" s="20"/>
      <c r="K50" s="46">
        <f t="shared" si="7"/>
        <v>0</v>
      </c>
      <c r="L50" s="21"/>
      <c r="M50" s="19"/>
      <c r="N50" s="20"/>
      <c r="O50" s="46">
        <f t="shared" si="8"/>
        <v>0</v>
      </c>
      <c r="P50" s="71"/>
      <c r="Q50" s="19"/>
      <c r="R50" s="48"/>
      <c r="S50" s="46">
        <f t="shared" si="9"/>
        <v>0</v>
      </c>
    </row>
    <row r="51" spans="1:19" ht="15">
      <c r="A51" s="36">
        <v>46</v>
      </c>
      <c r="B51" s="34" t="s">
        <v>17</v>
      </c>
      <c r="C51" s="40">
        <f t="shared" si="5"/>
        <v>0</v>
      </c>
      <c r="D51" s="21"/>
      <c r="E51" s="19"/>
      <c r="F51" s="20"/>
      <c r="G51" s="43">
        <f t="shared" si="6"/>
        <v>0</v>
      </c>
      <c r="H51" s="21"/>
      <c r="I51" s="19"/>
      <c r="J51" s="20"/>
      <c r="K51" s="46">
        <f t="shared" si="7"/>
        <v>0</v>
      </c>
      <c r="L51" s="21"/>
      <c r="M51" s="19"/>
      <c r="N51" s="20"/>
      <c r="O51" s="46">
        <f t="shared" si="8"/>
        <v>0</v>
      </c>
      <c r="P51" s="71"/>
      <c r="Q51" s="19"/>
      <c r="R51" s="48"/>
      <c r="S51" s="46">
        <f t="shared" si="9"/>
        <v>0</v>
      </c>
    </row>
    <row r="52" spans="1:19" ht="15">
      <c r="A52" s="36">
        <v>47</v>
      </c>
      <c r="B52" s="34" t="s">
        <v>38</v>
      </c>
      <c r="C52" s="40">
        <f t="shared" si="5"/>
        <v>0</v>
      </c>
      <c r="D52" s="21"/>
      <c r="E52" s="19"/>
      <c r="F52" s="20"/>
      <c r="G52" s="43">
        <f t="shared" si="6"/>
        <v>0</v>
      </c>
      <c r="H52" s="21"/>
      <c r="I52" s="19"/>
      <c r="J52" s="20"/>
      <c r="K52" s="46">
        <f t="shared" si="7"/>
        <v>0</v>
      </c>
      <c r="L52" s="21"/>
      <c r="M52" s="19"/>
      <c r="N52" s="20"/>
      <c r="O52" s="46">
        <f t="shared" si="8"/>
        <v>0</v>
      </c>
      <c r="P52" s="71"/>
      <c r="Q52" s="19"/>
      <c r="R52" s="48"/>
      <c r="S52" s="46">
        <f t="shared" si="9"/>
        <v>0</v>
      </c>
    </row>
    <row r="53" spans="1:19" ht="15">
      <c r="A53" s="36">
        <v>48</v>
      </c>
      <c r="B53" s="34" t="s">
        <v>20</v>
      </c>
      <c r="C53" s="40">
        <f t="shared" si="5"/>
        <v>0</v>
      </c>
      <c r="D53" s="21"/>
      <c r="E53" s="19"/>
      <c r="F53" s="20"/>
      <c r="G53" s="43">
        <f t="shared" si="6"/>
        <v>0</v>
      </c>
      <c r="H53" s="21"/>
      <c r="I53" s="19"/>
      <c r="J53" s="20"/>
      <c r="K53" s="46">
        <f t="shared" si="7"/>
        <v>0</v>
      </c>
      <c r="L53" s="21"/>
      <c r="M53" s="19"/>
      <c r="N53" s="20"/>
      <c r="O53" s="46">
        <f t="shared" si="8"/>
        <v>0</v>
      </c>
      <c r="P53" s="71"/>
      <c r="Q53" s="19"/>
      <c r="R53" s="48"/>
      <c r="S53" s="46">
        <f t="shared" si="9"/>
        <v>0</v>
      </c>
    </row>
    <row r="54" spans="1:19" ht="15">
      <c r="A54" s="36">
        <v>49</v>
      </c>
      <c r="B54" s="34" t="s">
        <v>11</v>
      </c>
      <c r="C54" s="40">
        <f t="shared" si="5"/>
        <v>0</v>
      </c>
      <c r="D54" s="21"/>
      <c r="E54" s="19"/>
      <c r="F54" s="20"/>
      <c r="G54" s="43">
        <f t="shared" si="6"/>
        <v>0</v>
      </c>
      <c r="H54" s="21"/>
      <c r="I54" s="19"/>
      <c r="J54" s="20"/>
      <c r="K54" s="46">
        <f t="shared" si="7"/>
        <v>0</v>
      </c>
      <c r="L54" s="21"/>
      <c r="M54" s="19"/>
      <c r="N54" s="20"/>
      <c r="O54" s="46">
        <f t="shared" si="8"/>
        <v>0</v>
      </c>
      <c r="P54" s="71"/>
      <c r="Q54" s="19"/>
      <c r="R54" s="48"/>
      <c r="S54" s="46">
        <f t="shared" si="9"/>
        <v>0</v>
      </c>
    </row>
    <row r="55" spans="1:19" ht="15">
      <c r="A55" s="36">
        <v>50</v>
      </c>
      <c r="B55" s="34" t="s">
        <v>48</v>
      </c>
      <c r="C55" s="40">
        <f t="shared" si="5"/>
        <v>0</v>
      </c>
      <c r="D55" s="21"/>
      <c r="E55" s="19"/>
      <c r="F55" s="20"/>
      <c r="G55" s="43">
        <f t="shared" si="6"/>
        <v>0</v>
      </c>
      <c r="H55" s="21"/>
      <c r="I55" s="19"/>
      <c r="J55" s="20"/>
      <c r="K55" s="46">
        <f t="shared" si="7"/>
        <v>0</v>
      </c>
      <c r="L55" s="21"/>
      <c r="M55" s="19"/>
      <c r="N55" s="20"/>
      <c r="O55" s="46">
        <f t="shared" si="8"/>
        <v>0</v>
      </c>
      <c r="P55" s="71"/>
      <c r="Q55" s="19"/>
      <c r="R55" s="48"/>
      <c r="S55" s="46">
        <f t="shared" si="9"/>
        <v>0</v>
      </c>
    </row>
    <row r="56" spans="1:19" ht="15">
      <c r="A56" s="36">
        <v>51</v>
      </c>
      <c r="B56" s="34" t="s">
        <v>24</v>
      </c>
      <c r="C56" s="40">
        <f t="shared" si="5"/>
        <v>0</v>
      </c>
      <c r="D56" s="21"/>
      <c r="E56" s="19"/>
      <c r="F56" s="20"/>
      <c r="G56" s="43">
        <f t="shared" si="6"/>
        <v>0</v>
      </c>
      <c r="H56" s="21"/>
      <c r="I56" s="19"/>
      <c r="J56" s="20"/>
      <c r="K56" s="46">
        <f t="shared" si="7"/>
        <v>0</v>
      </c>
      <c r="L56" s="21"/>
      <c r="M56" s="19"/>
      <c r="N56" s="20"/>
      <c r="O56" s="46">
        <f t="shared" si="8"/>
        <v>0</v>
      </c>
      <c r="P56" s="71"/>
      <c r="Q56" s="19"/>
      <c r="R56" s="48"/>
      <c r="S56" s="46">
        <f t="shared" si="9"/>
        <v>0</v>
      </c>
    </row>
    <row r="57" spans="1:19" ht="15">
      <c r="A57" s="36">
        <v>52</v>
      </c>
      <c r="B57" s="34" t="s">
        <v>27</v>
      </c>
      <c r="C57" s="40">
        <f t="shared" si="5"/>
        <v>0</v>
      </c>
      <c r="D57" s="21"/>
      <c r="E57" s="19"/>
      <c r="F57" s="20"/>
      <c r="G57" s="43">
        <f t="shared" si="6"/>
        <v>0</v>
      </c>
      <c r="H57" s="21"/>
      <c r="I57" s="19"/>
      <c r="J57" s="20"/>
      <c r="K57" s="46">
        <f t="shared" si="7"/>
        <v>0</v>
      </c>
      <c r="L57" s="21"/>
      <c r="M57" s="19"/>
      <c r="N57" s="20"/>
      <c r="O57" s="46">
        <f t="shared" si="8"/>
        <v>0</v>
      </c>
      <c r="P57" s="71"/>
      <c r="Q57" s="19"/>
      <c r="R57" s="48"/>
      <c r="S57" s="46">
        <f t="shared" si="9"/>
        <v>0</v>
      </c>
    </row>
    <row r="58" spans="1:19" ht="15">
      <c r="A58" s="36">
        <v>53</v>
      </c>
      <c r="B58" s="34" t="s">
        <v>39</v>
      </c>
      <c r="C58" s="40">
        <f t="shared" si="5"/>
        <v>0</v>
      </c>
      <c r="D58" s="21"/>
      <c r="E58" s="19"/>
      <c r="F58" s="20"/>
      <c r="G58" s="43">
        <f t="shared" si="6"/>
        <v>0</v>
      </c>
      <c r="H58" s="21"/>
      <c r="I58" s="19"/>
      <c r="J58" s="20"/>
      <c r="K58" s="46">
        <f t="shared" si="7"/>
        <v>0</v>
      </c>
      <c r="L58" s="21"/>
      <c r="M58" s="19"/>
      <c r="N58" s="20"/>
      <c r="O58" s="46">
        <f t="shared" si="8"/>
        <v>0</v>
      </c>
      <c r="P58" s="71"/>
      <c r="Q58" s="19"/>
      <c r="R58" s="48"/>
      <c r="S58" s="46">
        <f t="shared" si="9"/>
        <v>0</v>
      </c>
    </row>
    <row r="59" spans="1:19" ht="15">
      <c r="A59" s="36">
        <v>54</v>
      </c>
      <c r="B59" s="34" t="s">
        <v>28</v>
      </c>
      <c r="C59" s="40">
        <f t="shared" si="5"/>
        <v>0</v>
      </c>
      <c r="D59" s="21"/>
      <c r="E59" s="19"/>
      <c r="F59" s="20"/>
      <c r="G59" s="43">
        <f t="shared" si="6"/>
        <v>0</v>
      </c>
      <c r="H59" s="21"/>
      <c r="I59" s="19"/>
      <c r="J59" s="20"/>
      <c r="K59" s="46">
        <f t="shared" si="7"/>
        <v>0</v>
      </c>
      <c r="L59" s="21"/>
      <c r="M59" s="19"/>
      <c r="N59" s="20"/>
      <c r="O59" s="46">
        <f t="shared" si="8"/>
        <v>0</v>
      </c>
      <c r="P59" s="71"/>
      <c r="Q59" s="19"/>
      <c r="R59" s="48"/>
      <c r="S59" s="46">
        <f t="shared" si="9"/>
        <v>0</v>
      </c>
    </row>
    <row r="60" spans="1:19" ht="15">
      <c r="A60" s="36">
        <v>55</v>
      </c>
      <c r="B60" s="34" t="s">
        <v>154</v>
      </c>
      <c r="C60" s="40">
        <f t="shared" si="5"/>
        <v>0</v>
      </c>
      <c r="D60" s="21"/>
      <c r="E60" s="19"/>
      <c r="F60" s="20"/>
      <c r="G60" s="43">
        <f t="shared" si="6"/>
        <v>0</v>
      </c>
      <c r="H60" s="21"/>
      <c r="I60" s="19"/>
      <c r="J60" s="20"/>
      <c r="K60" s="46">
        <f t="shared" si="7"/>
        <v>0</v>
      </c>
      <c r="L60" s="21"/>
      <c r="M60" s="19"/>
      <c r="N60" s="20"/>
      <c r="O60" s="46">
        <f t="shared" si="8"/>
        <v>0</v>
      </c>
      <c r="P60" s="71"/>
      <c r="Q60" s="19"/>
      <c r="R60" s="48"/>
      <c r="S60" s="46">
        <f t="shared" si="9"/>
        <v>0</v>
      </c>
    </row>
    <row r="61" spans="1:19" ht="15">
      <c r="A61" s="36">
        <v>56</v>
      </c>
      <c r="B61" s="34" t="s">
        <v>29</v>
      </c>
      <c r="C61" s="40">
        <f t="shared" si="5"/>
        <v>0</v>
      </c>
      <c r="D61" s="21"/>
      <c r="E61" s="19"/>
      <c r="F61" s="20"/>
      <c r="G61" s="43">
        <f t="shared" si="6"/>
        <v>0</v>
      </c>
      <c r="H61" s="21"/>
      <c r="I61" s="19"/>
      <c r="J61" s="20"/>
      <c r="K61" s="46">
        <f t="shared" si="7"/>
        <v>0</v>
      </c>
      <c r="L61" s="21"/>
      <c r="M61" s="19"/>
      <c r="N61" s="20"/>
      <c r="O61" s="46">
        <f t="shared" si="8"/>
        <v>0</v>
      </c>
      <c r="P61" s="71"/>
      <c r="Q61" s="19"/>
      <c r="R61" s="48"/>
      <c r="S61" s="46">
        <f t="shared" si="9"/>
        <v>0</v>
      </c>
    </row>
    <row r="62" spans="1:19" ht="15">
      <c r="A62" s="36">
        <v>57</v>
      </c>
      <c r="B62" s="34" t="s">
        <v>89</v>
      </c>
      <c r="C62" s="40">
        <f t="shared" si="5"/>
        <v>0</v>
      </c>
      <c r="D62" s="21"/>
      <c r="E62" s="19"/>
      <c r="F62" s="20"/>
      <c r="G62" s="43">
        <f t="shared" si="6"/>
        <v>0</v>
      </c>
      <c r="H62" s="21"/>
      <c r="I62" s="19"/>
      <c r="J62" s="20"/>
      <c r="K62" s="46">
        <f t="shared" si="7"/>
        <v>0</v>
      </c>
      <c r="L62" s="21"/>
      <c r="M62" s="19"/>
      <c r="N62" s="20"/>
      <c r="O62" s="46">
        <f t="shared" si="8"/>
        <v>0</v>
      </c>
      <c r="P62" s="71"/>
      <c r="Q62" s="19"/>
      <c r="R62" s="48"/>
      <c r="S62" s="46">
        <f t="shared" si="9"/>
        <v>0</v>
      </c>
    </row>
    <row r="63" spans="1:19" ht="15">
      <c r="A63" s="36">
        <v>58</v>
      </c>
      <c r="B63" s="34" t="s">
        <v>90</v>
      </c>
      <c r="C63" s="40">
        <f t="shared" si="5"/>
        <v>0</v>
      </c>
      <c r="D63" s="21"/>
      <c r="E63" s="19"/>
      <c r="F63" s="20"/>
      <c r="G63" s="43">
        <f t="shared" si="6"/>
        <v>0</v>
      </c>
      <c r="H63" s="21"/>
      <c r="I63" s="19"/>
      <c r="J63" s="20"/>
      <c r="K63" s="46">
        <f t="shared" si="7"/>
        <v>0</v>
      </c>
      <c r="L63" s="21"/>
      <c r="M63" s="19"/>
      <c r="N63" s="20"/>
      <c r="O63" s="46">
        <f t="shared" si="8"/>
        <v>0</v>
      </c>
      <c r="P63" s="71"/>
      <c r="Q63" s="19"/>
      <c r="R63" s="48"/>
      <c r="S63" s="46">
        <f t="shared" si="9"/>
        <v>0</v>
      </c>
    </row>
    <row r="64" spans="1:19" ht="15">
      <c r="A64" s="36">
        <v>59</v>
      </c>
      <c r="B64" s="5" t="s">
        <v>91</v>
      </c>
      <c r="C64" s="40">
        <f t="shared" si="5"/>
        <v>0</v>
      </c>
      <c r="D64" s="21"/>
      <c r="E64" s="19"/>
      <c r="F64" s="20"/>
      <c r="G64" s="43">
        <f t="shared" si="6"/>
        <v>0</v>
      </c>
      <c r="H64" s="21"/>
      <c r="I64" s="19"/>
      <c r="J64" s="20"/>
      <c r="K64" s="46">
        <f t="shared" si="7"/>
        <v>0</v>
      </c>
      <c r="L64" s="21"/>
      <c r="M64" s="19"/>
      <c r="N64" s="20"/>
      <c r="O64" s="46">
        <f t="shared" si="8"/>
        <v>0</v>
      </c>
      <c r="P64" s="71"/>
      <c r="Q64" s="19"/>
      <c r="R64" s="48"/>
      <c r="S64" s="46">
        <f t="shared" si="9"/>
        <v>0</v>
      </c>
    </row>
    <row r="65" spans="1:19" ht="15">
      <c r="A65" s="36">
        <v>60</v>
      </c>
      <c r="B65" s="5" t="s">
        <v>92</v>
      </c>
      <c r="C65" s="40">
        <f t="shared" si="5"/>
        <v>0</v>
      </c>
      <c r="D65" s="21"/>
      <c r="E65" s="19"/>
      <c r="F65" s="20"/>
      <c r="G65" s="43">
        <f t="shared" si="6"/>
        <v>0</v>
      </c>
      <c r="H65" s="21"/>
      <c r="I65" s="19"/>
      <c r="J65" s="20"/>
      <c r="K65" s="46">
        <f t="shared" si="7"/>
        <v>0</v>
      </c>
      <c r="L65" s="21"/>
      <c r="M65" s="19"/>
      <c r="N65" s="20"/>
      <c r="O65" s="46">
        <f t="shared" si="8"/>
        <v>0</v>
      </c>
      <c r="P65" s="71"/>
      <c r="Q65" s="19"/>
      <c r="R65" s="48"/>
      <c r="S65" s="46">
        <f t="shared" si="9"/>
        <v>0</v>
      </c>
    </row>
    <row r="66" spans="1:19" ht="15">
      <c r="A66" s="36">
        <v>61</v>
      </c>
      <c r="B66" s="5" t="s">
        <v>158</v>
      </c>
      <c r="C66" s="40">
        <f t="shared" si="5"/>
        <v>0</v>
      </c>
      <c r="D66" s="21"/>
      <c r="E66" s="19"/>
      <c r="F66" s="20"/>
      <c r="G66" s="43">
        <f t="shared" si="6"/>
        <v>0</v>
      </c>
      <c r="H66" s="21"/>
      <c r="I66" s="19"/>
      <c r="J66" s="20"/>
      <c r="K66" s="46">
        <f t="shared" si="7"/>
        <v>0</v>
      </c>
      <c r="L66" s="21"/>
      <c r="M66" s="19"/>
      <c r="N66" s="20"/>
      <c r="O66" s="46">
        <f t="shared" si="8"/>
        <v>0</v>
      </c>
      <c r="P66" s="71"/>
      <c r="Q66" s="19"/>
      <c r="R66" s="48"/>
      <c r="S66" s="46">
        <f t="shared" si="9"/>
        <v>0</v>
      </c>
    </row>
    <row r="67" spans="1:19" ht="15">
      <c r="A67" s="36">
        <v>62</v>
      </c>
      <c r="B67" s="5" t="s">
        <v>160</v>
      </c>
      <c r="C67" s="40">
        <f t="shared" si="5"/>
        <v>0</v>
      </c>
      <c r="D67" s="21"/>
      <c r="E67" s="19"/>
      <c r="F67" s="20"/>
      <c r="G67" s="43">
        <f t="shared" si="6"/>
        <v>0</v>
      </c>
      <c r="H67" s="21"/>
      <c r="I67" s="19"/>
      <c r="J67" s="20"/>
      <c r="K67" s="46">
        <f t="shared" si="7"/>
        <v>0</v>
      </c>
      <c r="L67" s="21"/>
      <c r="M67" s="19"/>
      <c r="N67" s="20"/>
      <c r="O67" s="46">
        <f t="shared" si="8"/>
        <v>0</v>
      </c>
      <c r="P67" s="71"/>
      <c r="Q67" s="19"/>
      <c r="R67" s="48"/>
      <c r="S67" s="46">
        <f t="shared" si="9"/>
        <v>0</v>
      </c>
    </row>
    <row r="68" spans="1:19" ht="15">
      <c r="A68" s="36">
        <v>63</v>
      </c>
      <c r="B68" s="5" t="s">
        <v>93</v>
      </c>
      <c r="C68" s="40">
        <f t="shared" si="5"/>
        <v>0</v>
      </c>
      <c r="D68" s="21"/>
      <c r="E68" s="19"/>
      <c r="F68" s="20"/>
      <c r="G68" s="43">
        <f t="shared" si="6"/>
        <v>0</v>
      </c>
      <c r="H68" s="21"/>
      <c r="I68" s="19"/>
      <c r="J68" s="20"/>
      <c r="K68" s="46">
        <f t="shared" si="7"/>
        <v>0</v>
      </c>
      <c r="L68" s="21"/>
      <c r="M68" s="19"/>
      <c r="N68" s="20"/>
      <c r="O68" s="46">
        <f t="shared" si="8"/>
        <v>0</v>
      </c>
      <c r="P68" s="71"/>
      <c r="Q68" s="19"/>
      <c r="R68" s="48"/>
      <c r="S68" s="46">
        <f t="shared" si="9"/>
        <v>0</v>
      </c>
    </row>
    <row r="69" spans="1:19" ht="15">
      <c r="A69" s="36">
        <v>64</v>
      </c>
      <c r="B69" s="5" t="s">
        <v>94</v>
      </c>
      <c r="C69" s="40">
        <f t="shared" si="5"/>
        <v>0</v>
      </c>
      <c r="D69" s="21"/>
      <c r="E69" s="19"/>
      <c r="F69" s="20"/>
      <c r="G69" s="43">
        <f t="shared" si="6"/>
        <v>0</v>
      </c>
      <c r="H69" s="21"/>
      <c r="I69" s="19"/>
      <c r="J69" s="20"/>
      <c r="K69" s="46">
        <f t="shared" si="7"/>
        <v>0</v>
      </c>
      <c r="L69" s="21"/>
      <c r="M69" s="19"/>
      <c r="N69" s="20"/>
      <c r="O69" s="46">
        <f t="shared" si="8"/>
        <v>0</v>
      </c>
      <c r="P69" s="71"/>
      <c r="Q69" s="19"/>
      <c r="R69" s="48"/>
      <c r="S69" s="46">
        <f t="shared" si="9"/>
        <v>0</v>
      </c>
    </row>
    <row r="70" spans="1:19" ht="15">
      <c r="A70" s="36">
        <v>65</v>
      </c>
      <c r="B70" s="5" t="s">
        <v>96</v>
      </c>
      <c r="C70" s="40">
        <f aca="true" t="shared" si="10" ref="C70:C101">G70+K70+O70+S70</f>
        <v>0</v>
      </c>
      <c r="D70" s="21"/>
      <c r="E70" s="19"/>
      <c r="F70" s="20"/>
      <c r="G70" s="43">
        <f aca="true" t="shared" si="11" ref="G70:G101">D70*30+E70*90+F70*270</f>
        <v>0</v>
      </c>
      <c r="H70" s="21"/>
      <c r="I70" s="19"/>
      <c r="J70" s="20"/>
      <c r="K70" s="46">
        <f aca="true" t="shared" si="12" ref="K70:K101">H70*5+I70*15+J70*45</f>
        <v>0</v>
      </c>
      <c r="L70" s="21"/>
      <c r="M70" s="19"/>
      <c r="N70" s="20"/>
      <c r="O70" s="46">
        <f aca="true" t="shared" si="13" ref="O70:O101">L70*1+M70*3+N70*9</f>
        <v>0</v>
      </c>
      <c r="P70" s="71"/>
      <c r="Q70" s="19"/>
      <c r="R70" s="48"/>
      <c r="S70" s="46">
        <f aca="true" t="shared" si="14" ref="S70:S101">P70*15+Q70*45+R70*135</f>
        <v>0</v>
      </c>
    </row>
    <row r="71" spans="1:19" ht="15">
      <c r="A71" s="36">
        <v>66</v>
      </c>
      <c r="B71" s="5" t="s">
        <v>97</v>
      </c>
      <c r="C71" s="40">
        <f t="shared" si="10"/>
        <v>0</v>
      </c>
      <c r="D71" s="21"/>
      <c r="E71" s="19"/>
      <c r="F71" s="20"/>
      <c r="G71" s="43">
        <f t="shared" si="11"/>
        <v>0</v>
      </c>
      <c r="H71" s="21"/>
      <c r="I71" s="19"/>
      <c r="J71" s="20"/>
      <c r="K71" s="46">
        <f t="shared" si="12"/>
        <v>0</v>
      </c>
      <c r="L71" s="21"/>
      <c r="M71" s="19"/>
      <c r="N71" s="20"/>
      <c r="O71" s="46">
        <f t="shared" si="13"/>
        <v>0</v>
      </c>
      <c r="P71" s="71"/>
      <c r="Q71" s="19"/>
      <c r="R71" s="48"/>
      <c r="S71" s="46">
        <f t="shared" si="14"/>
        <v>0</v>
      </c>
    </row>
    <row r="72" spans="1:19" ht="15">
      <c r="A72" s="36">
        <v>67</v>
      </c>
      <c r="B72" s="5" t="s">
        <v>98</v>
      </c>
      <c r="C72" s="40">
        <f t="shared" si="10"/>
        <v>0</v>
      </c>
      <c r="D72" s="21"/>
      <c r="E72" s="19"/>
      <c r="F72" s="20"/>
      <c r="G72" s="43">
        <f t="shared" si="11"/>
        <v>0</v>
      </c>
      <c r="H72" s="21"/>
      <c r="I72" s="19"/>
      <c r="J72" s="20"/>
      <c r="K72" s="46">
        <f t="shared" si="12"/>
        <v>0</v>
      </c>
      <c r="L72" s="21"/>
      <c r="M72" s="19"/>
      <c r="N72" s="20"/>
      <c r="O72" s="46">
        <f t="shared" si="13"/>
        <v>0</v>
      </c>
      <c r="P72" s="71"/>
      <c r="Q72" s="19"/>
      <c r="R72" s="48"/>
      <c r="S72" s="46">
        <f t="shared" si="14"/>
        <v>0</v>
      </c>
    </row>
    <row r="73" spans="1:19" ht="15">
      <c r="A73" s="36">
        <v>68</v>
      </c>
      <c r="B73" s="5" t="s">
        <v>99</v>
      </c>
      <c r="C73" s="40">
        <f t="shared" si="10"/>
        <v>0</v>
      </c>
      <c r="D73" s="21"/>
      <c r="E73" s="19"/>
      <c r="F73" s="20"/>
      <c r="G73" s="43">
        <f t="shared" si="11"/>
        <v>0</v>
      </c>
      <c r="H73" s="21"/>
      <c r="I73" s="19"/>
      <c r="J73" s="20"/>
      <c r="K73" s="46">
        <f t="shared" si="12"/>
        <v>0</v>
      </c>
      <c r="L73" s="21"/>
      <c r="M73" s="19"/>
      <c r="N73" s="20"/>
      <c r="O73" s="46">
        <f t="shared" si="13"/>
        <v>0</v>
      </c>
      <c r="P73" s="71"/>
      <c r="Q73" s="19"/>
      <c r="R73" s="48"/>
      <c r="S73" s="46">
        <f t="shared" si="14"/>
        <v>0</v>
      </c>
    </row>
    <row r="74" spans="1:19" ht="15">
      <c r="A74" s="36">
        <v>69</v>
      </c>
      <c r="B74" s="5" t="s">
        <v>100</v>
      </c>
      <c r="C74" s="40">
        <f t="shared" si="10"/>
        <v>0</v>
      </c>
      <c r="D74" s="21"/>
      <c r="E74" s="19"/>
      <c r="F74" s="20"/>
      <c r="G74" s="43">
        <f t="shared" si="11"/>
        <v>0</v>
      </c>
      <c r="H74" s="21"/>
      <c r="I74" s="19"/>
      <c r="J74" s="20"/>
      <c r="K74" s="46">
        <f t="shared" si="12"/>
        <v>0</v>
      </c>
      <c r="L74" s="21"/>
      <c r="M74" s="19"/>
      <c r="N74" s="20"/>
      <c r="O74" s="46">
        <f t="shared" si="13"/>
        <v>0</v>
      </c>
      <c r="P74" s="71"/>
      <c r="Q74" s="19"/>
      <c r="R74" s="48"/>
      <c r="S74" s="46">
        <f t="shared" si="14"/>
        <v>0</v>
      </c>
    </row>
    <row r="75" spans="1:19" ht="15">
      <c r="A75" s="36">
        <v>70</v>
      </c>
      <c r="B75" s="5" t="s">
        <v>101</v>
      </c>
      <c r="C75" s="40">
        <f t="shared" si="10"/>
        <v>0</v>
      </c>
      <c r="D75" s="21"/>
      <c r="E75" s="19"/>
      <c r="F75" s="20"/>
      <c r="G75" s="43">
        <f t="shared" si="11"/>
        <v>0</v>
      </c>
      <c r="H75" s="21"/>
      <c r="I75" s="19"/>
      <c r="J75" s="20"/>
      <c r="K75" s="46">
        <f t="shared" si="12"/>
        <v>0</v>
      </c>
      <c r="L75" s="21"/>
      <c r="M75" s="19"/>
      <c r="N75" s="20"/>
      <c r="O75" s="46">
        <f t="shared" si="13"/>
        <v>0</v>
      </c>
      <c r="P75" s="71"/>
      <c r="Q75" s="19"/>
      <c r="R75" s="48"/>
      <c r="S75" s="46">
        <f t="shared" si="14"/>
        <v>0</v>
      </c>
    </row>
    <row r="76" spans="1:19" ht="15">
      <c r="A76" s="36">
        <v>71</v>
      </c>
      <c r="B76" s="5" t="s">
        <v>102</v>
      </c>
      <c r="C76" s="40">
        <f t="shared" si="10"/>
        <v>0</v>
      </c>
      <c r="D76" s="21"/>
      <c r="E76" s="19"/>
      <c r="F76" s="20"/>
      <c r="G76" s="43">
        <f t="shared" si="11"/>
        <v>0</v>
      </c>
      <c r="H76" s="21"/>
      <c r="I76" s="19"/>
      <c r="J76" s="20"/>
      <c r="K76" s="46">
        <f t="shared" si="12"/>
        <v>0</v>
      </c>
      <c r="L76" s="21"/>
      <c r="M76" s="19"/>
      <c r="N76" s="20"/>
      <c r="O76" s="46">
        <f t="shared" si="13"/>
        <v>0</v>
      </c>
      <c r="P76" s="71"/>
      <c r="Q76" s="19"/>
      <c r="R76" s="48"/>
      <c r="S76" s="46">
        <f t="shared" si="14"/>
        <v>0</v>
      </c>
    </row>
    <row r="77" spans="1:19" ht="15">
      <c r="A77" s="36">
        <v>72</v>
      </c>
      <c r="B77" s="5" t="s">
        <v>103</v>
      </c>
      <c r="C77" s="40">
        <f t="shared" si="10"/>
        <v>0</v>
      </c>
      <c r="D77" s="21"/>
      <c r="E77" s="19"/>
      <c r="F77" s="20"/>
      <c r="G77" s="43">
        <f t="shared" si="11"/>
        <v>0</v>
      </c>
      <c r="H77" s="21"/>
      <c r="I77" s="19"/>
      <c r="J77" s="20"/>
      <c r="K77" s="46">
        <f t="shared" si="12"/>
        <v>0</v>
      </c>
      <c r="L77" s="21"/>
      <c r="M77" s="19"/>
      <c r="N77" s="20"/>
      <c r="O77" s="46">
        <f t="shared" si="13"/>
        <v>0</v>
      </c>
      <c r="P77" s="71"/>
      <c r="Q77" s="19"/>
      <c r="R77" s="48"/>
      <c r="S77" s="46">
        <f t="shared" si="14"/>
        <v>0</v>
      </c>
    </row>
    <row r="78" spans="1:19" ht="15">
      <c r="A78" s="36">
        <v>73</v>
      </c>
      <c r="B78" s="5" t="s">
        <v>104</v>
      </c>
      <c r="C78" s="40">
        <f t="shared" si="10"/>
        <v>0</v>
      </c>
      <c r="D78" s="21"/>
      <c r="E78" s="19"/>
      <c r="F78" s="20"/>
      <c r="G78" s="43">
        <f t="shared" si="11"/>
        <v>0</v>
      </c>
      <c r="H78" s="21"/>
      <c r="I78" s="19"/>
      <c r="J78" s="20"/>
      <c r="K78" s="46">
        <f t="shared" si="12"/>
        <v>0</v>
      </c>
      <c r="L78" s="21"/>
      <c r="M78" s="19"/>
      <c r="N78" s="20"/>
      <c r="O78" s="46">
        <f t="shared" si="13"/>
        <v>0</v>
      </c>
      <c r="P78" s="71"/>
      <c r="Q78" s="19"/>
      <c r="R78" s="48"/>
      <c r="S78" s="46">
        <f t="shared" si="14"/>
        <v>0</v>
      </c>
    </row>
    <row r="79" spans="1:19" ht="15">
      <c r="A79" s="36">
        <v>74</v>
      </c>
      <c r="B79" s="5" t="s">
        <v>105</v>
      </c>
      <c r="C79" s="40">
        <f t="shared" si="10"/>
        <v>0</v>
      </c>
      <c r="D79" s="21"/>
      <c r="E79" s="19"/>
      <c r="F79" s="20"/>
      <c r="G79" s="43">
        <f t="shared" si="11"/>
        <v>0</v>
      </c>
      <c r="H79" s="21"/>
      <c r="I79" s="19"/>
      <c r="J79" s="20"/>
      <c r="K79" s="46">
        <f t="shared" si="12"/>
        <v>0</v>
      </c>
      <c r="L79" s="21"/>
      <c r="M79" s="19"/>
      <c r="N79" s="20"/>
      <c r="O79" s="46">
        <f t="shared" si="13"/>
        <v>0</v>
      </c>
      <c r="P79" s="71"/>
      <c r="Q79" s="19"/>
      <c r="R79" s="48"/>
      <c r="S79" s="46">
        <f t="shared" si="14"/>
        <v>0</v>
      </c>
    </row>
    <row r="80" spans="1:19" ht="15">
      <c r="A80" s="36">
        <v>75</v>
      </c>
      <c r="B80" s="5" t="s">
        <v>106</v>
      </c>
      <c r="C80" s="40">
        <f t="shared" si="10"/>
        <v>0</v>
      </c>
      <c r="D80" s="21"/>
      <c r="E80" s="19"/>
      <c r="F80" s="20"/>
      <c r="G80" s="43">
        <f t="shared" si="11"/>
        <v>0</v>
      </c>
      <c r="H80" s="21"/>
      <c r="I80" s="19"/>
      <c r="J80" s="20"/>
      <c r="K80" s="46">
        <f t="shared" si="12"/>
        <v>0</v>
      </c>
      <c r="L80" s="21"/>
      <c r="M80" s="19"/>
      <c r="N80" s="20"/>
      <c r="O80" s="46">
        <f t="shared" si="13"/>
        <v>0</v>
      </c>
      <c r="P80" s="71"/>
      <c r="Q80" s="19"/>
      <c r="R80" s="48"/>
      <c r="S80" s="46">
        <f t="shared" si="14"/>
        <v>0</v>
      </c>
    </row>
    <row r="81" spans="1:19" ht="15">
      <c r="A81" s="36">
        <v>76</v>
      </c>
      <c r="B81" s="5" t="s">
        <v>107</v>
      </c>
      <c r="C81" s="40">
        <f t="shared" si="10"/>
        <v>0</v>
      </c>
      <c r="D81" s="21"/>
      <c r="E81" s="19"/>
      <c r="F81" s="20"/>
      <c r="G81" s="43">
        <f t="shared" si="11"/>
        <v>0</v>
      </c>
      <c r="H81" s="21"/>
      <c r="I81" s="19"/>
      <c r="J81" s="20"/>
      <c r="K81" s="46">
        <f t="shared" si="12"/>
        <v>0</v>
      </c>
      <c r="L81" s="21"/>
      <c r="M81" s="19"/>
      <c r="N81" s="20"/>
      <c r="O81" s="46">
        <f t="shared" si="13"/>
        <v>0</v>
      </c>
      <c r="P81" s="71"/>
      <c r="Q81" s="19"/>
      <c r="R81" s="48"/>
      <c r="S81" s="46">
        <f t="shared" si="14"/>
        <v>0</v>
      </c>
    </row>
    <row r="82" spans="1:19" ht="15">
      <c r="A82" s="36">
        <v>77</v>
      </c>
      <c r="B82" s="5" t="s">
        <v>108</v>
      </c>
      <c r="C82" s="40">
        <f t="shared" si="10"/>
        <v>0</v>
      </c>
      <c r="D82" s="21"/>
      <c r="E82" s="19"/>
      <c r="F82" s="20"/>
      <c r="G82" s="43">
        <f t="shared" si="11"/>
        <v>0</v>
      </c>
      <c r="H82" s="21"/>
      <c r="I82" s="19"/>
      <c r="J82" s="20"/>
      <c r="K82" s="46">
        <f t="shared" si="12"/>
        <v>0</v>
      </c>
      <c r="L82" s="21"/>
      <c r="M82" s="19"/>
      <c r="N82" s="20"/>
      <c r="O82" s="46">
        <f t="shared" si="13"/>
        <v>0</v>
      </c>
      <c r="P82" s="71"/>
      <c r="Q82" s="19"/>
      <c r="R82" s="48"/>
      <c r="S82" s="46">
        <f t="shared" si="14"/>
        <v>0</v>
      </c>
    </row>
    <row r="83" spans="1:19" ht="15">
      <c r="A83" s="36">
        <v>78</v>
      </c>
      <c r="B83" s="5" t="s">
        <v>109</v>
      </c>
      <c r="C83" s="40">
        <f t="shared" si="10"/>
        <v>0</v>
      </c>
      <c r="D83" s="21"/>
      <c r="E83" s="19"/>
      <c r="F83" s="20"/>
      <c r="G83" s="43">
        <f t="shared" si="11"/>
        <v>0</v>
      </c>
      <c r="H83" s="21"/>
      <c r="I83" s="19"/>
      <c r="J83" s="20"/>
      <c r="K83" s="46">
        <f t="shared" si="12"/>
        <v>0</v>
      </c>
      <c r="L83" s="21"/>
      <c r="M83" s="19"/>
      <c r="N83" s="20"/>
      <c r="O83" s="46">
        <f t="shared" si="13"/>
        <v>0</v>
      </c>
      <c r="P83" s="71"/>
      <c r="Q83" s="19"/>
      <c r="R83" s="48"/>
      <c r="S83" s="46">
        <f t="shared" si="14"/>
        <v>0</v>
      </c>
    </row>
    <row r="84" spans="1:19" ht="15">
      <c r="A84" s="36">
        <v>79</v>
      </c>
      <c r="B84" s="5" t="s">
        <v>110</v>
      </c>
      <c r="C84" s="40">
        <f t="shared" si="10"/>
        <v>0</v>
      </c>
      <c r="D84" s="21"/>
      <c r="E84" s="19"/>
      <c r="F84" s="20"/>
      <c r="G84" s="43">
        <f t="shared" si="11"/>
        <v>0</v>
      </c>
      <c r="H84" s="21"/>
      <c r="I84" s="19"/>
      <c r="J84" s="20"/>
      <c r="K84" s="46">
        <f t="shared" si="12"/>
        <v>0</v>
      </c>
      <c r="L84" s="21"/>
      <c r="M84" s="19"/>
      <c r="N84" s="20"/>
      <c r="O84" s="46">
        <f t="shared" si="13"/>
        <v>0</v>
      </c>
      <c r="P84" s="71"/>
      <c r="Q84" s="19"/>
      <c r="R84" s="48"/>
      <c r="S84" s="46">
        <f t="shared" si="14"/>
        <v>0</v>
      </c>
    </row>
    <row r="85" spans="1:19" ht="15">
      <c r="A85" s="36">
        <v>80</v>
      </c>
      <c r="B85" s="5" t="s">
        <v>111</v>
      </c>
      <c r="C85" s="40">
        <f t="shared" si="10"/>
        <v>0</v>
      </c>
      <c r="D85" s="21"/>
      <c r="E85" s="19"/>
      <c r="F85" s="20"/>
      <c r="G85" s="43">
        <f t="shared" si="11"/>
        <v>0</v>
      </c>
      <c r="H85" s="21"/>
      <c r="I85" s="19"/>
      <c r="J85" s="20"/>
      <c r="K85" s="46">
        <f t="shared" si="12"/>
        <v>0</v>
      </c>
      <c r="L85" s="21"/>
      <c r="M85" s="19"/>
      <c r="N85" s="20"/>
      <c r="O85" s="46">
        <f t="shared" si="13"/>
        <v>0</v>
      </c>
      <c r="P85" s="71"/>
      <c r="Q85" s="19"/>
      <c r="R85" s="48"/>
      <c r="S85" s="46">
        <f t="shared" si="14"/>
        <v>0</v>
      </c>
    </row>
    <row r="86" spans="1:19" ht="15">
      <c r="A86" s="36">
        <v>81</v>
      </c>
      <c r="B86" s="5" t="s">
        <v>112</v>
      </c>
      <c r="C86" s="40">
        <f t="shared" si="10"/>
        <v>0</v>
      </c>
      <c r="D86" s="21"/>
      <c r="E86" s="19"/>
      <c r="F86" s="20"/>
      <c r="G86" s="43">
        <f t="shared" si="11"/>
        <v>0</v>
      </c>
      <c r="H86" s="21"/>
      <c r="I86" s="19"/>
      <c r="J86" s="20"/>
      <c r="K86" s="46">
        <f t="shared" si="12"/>
        <v>0</v>
      </c>
      <c r="L86" s="21"/>
      <c r="M86" s="19"/>
      <c r="N86" s="20"/>
      <c r="O86" s="46">
        <f t="shared" si="13"/>
        <v>0</v>
      </c>
      <c r="P86" s="71"/>
      <c r="Q86" s="19"/>
      <c r="R86" s="48"/>
      <c r="S86" s="46">
        <f t="shared" si="14"/>
        <v>0</v>
      </c>
    </row>
    <row r="87" spans="1:19" ht="15">
      <c r="A87" s="36">
        <v>82</v>
      </c>
      <c r="B87" s="5" t="s">
        <v>113</v>
      </c>
      <c r="C87" s="40">
        <f t="shared" si="10"/>
        <v>0</v>
      </c>
      <c r="D87" s="21"/>
      <c r="E87" s="19"/>
      <c r="F87" s="20"/>
      <c r="G87" s="43">
        <f t="shared" si="11"/>
        <v>0</v>
      </c>
      <c r="H87" s="21"/>
      <c r="I87" s="19"/>
      <c r="J87" s="20"/>
      <c r="K87" s="46">
        <f t="shared" si="12"/>
        <v>0</v>
      </c>
      <c r="L87" s="21"/>
      <c r="M87" s="19"/>
      <c r="N87" s="20"/>
      <c r="O87" s="46">
        <f t="shared" si="13"/>
        <v>0</v>
      </c>
      <c r="P87" s="71"/>
      <c r="Q87" s="19"/>
      <c r="R87" s="48"/>
      <c r="S87" s="46">
        <f t="shared" si="14"/>
        <v>0</v>
      </c>
    </row>
    <row r="88" spans="1:19" ht="15">
      <c r="A88" s="36">
        <v>83</v>
      </c>
      <c r="B88" s="5" t="s">
        <v>115</v>
      </c>
      <c r="C88" s="40">
        <f t="shared" si="10"/>
        <v>0</v>
      </c>
      <c r="D88" s="21"/>
      <c r="E88" s="19"/>
      <c r="F88" s="20"/>
      <c r="G88" s="43">
        <f t="shared" si="11"/>
        <v>0</v>
      </c>
      <c r="H88" s="21"/>
      <c r="I88" s="19"/>
      <c r="J88" s="20"/>
      <c r="K88" s="46">
        <f t="shared" si="12"/>
        <v>0</v>
      </c>
      <c r="L88" s="21"/>
      <c r="M88" s="19"/>
      <c r="N88" s="20"/>
      <c r="O88" s="46">
        <f t="shared" si="13"/>
        <v>0</v>
      </c>
      <c r="P88" s="71"/>
      <c r="Q88" s="19"/>
      <c r="R88" s="48"/>
      <c r="S88" s="46">
        <f t="shared" si="14"/>
        <v>0</v>
      </c>
    </row>
    <row r="89" spans="1:19" ht="15">
      <c r="A89" s="36">
        <v>84</v>
      </c>
      <c r="B89" s="5" t="s">
        <v>117</v>
      </c>
      <c r="C89" s="40">
        <f t="shared" si="10"/>
        <v>0</v>
      </c>
      <c r="D89" s="21"/>
      <c r="E89" s="19"/>
      <c r="F89" s="20"/>
      <c r="G89" s="43">
        <f t="shared" si="11"/>
        <v>0</v>
      </c>
      <c r="H89" s="21"/>
      <c r="I89" s="19"/>
      <c r="J89" s="20"/>
      <c r="K89" s="46">
        <f t="shared" si="12"/>
        <v>0</v>
      </c>
      <c r="L89" s="21"/>
      <c r="M89" s="19"/>
      <c r="N89" s="20"/>
      <c r="O89" s="46">
        <f t="shared" si="13"/>
        <v>0</v>
      </c>
      <c r="P89" s="71"/>
      <c r="Q89" s="19"/>
      <c r="R89" s="48"/>
      <c r="S89" s="46">
        <f t="shared" si="14"/>
        <v>0</v>
      </c>
    </row>
    <row r="90" spans="1:19" ht="15">
      <c r="A90" s="36">
        <v>85</v>
      </c>
      <c r="B90" s="5" t="s">
        <v>118</v>
      </c>
      <c r="C90" s="40">
        <f t="shared" si="10"/>
        <v>0</v>
      </c>
      <c r="D90" s="21"/>
      <c r="E90" s="19"/>
      <c r="F90" s="20"/>
      <c r="G90" s="43">
        <f t="shared" si="11"/>
        <v>0</v>
      </c>
      <c r="H90" s="21"/>
      <c r="I90" s="19"/>
      <c r="J90" s="20"/>
      <c r="K90" s="46">
        <f t="shared" si="12"/>
        <v>0</v>
      </c>
      <c r="L90" s="21"/>
      <c r="M90" s="19"/>
      <c r="N90" s="20"/>
      <c r="O90" s="46">
        <f t="shared" si="13"/>
        <v>0</v>
      </c>
      <c r="P90" s="71"/>
      <c r="Q90" s="19"/>
      <c r="R90" s="48"/>
      <c r="S90" s="46">
        <f t="shared" si="14"/>
        <v>0</v>
      </c>
    </row>
    <row r="91" spans="1:19" ht="15">
      <c r="A91" s="36">
        <v>86</v>
      </c>
      <c r="B91" s="5" t="s">
        <v>119</v>
      </c>
      <c r="C91" s="40">
        <f t="shared" si="10"/>
        <v>0</v>
      </c>
      <c r="D91" s="21"/>
      <c r="E91" s="19"/>
      <c r="F91" s="20"/>
      <c r="G91" s="43">
        <f t="shared" si="11"/>
        <v>0</v>
      </c>
      <c r="H91" s="21"/>
      <c r="I91" s="19"/>
      <c r="J91" s="20"/>
      <c r="K91" s="46">
        <f t="shared" si="12"/>
        <v>0</v>
      </c>
      <c r="L91" s="21"/>
      <c r="M91" s="19"/>
      <c r="N91" s="20"/>
      <c r="O91" s="46">
        <f t="shared" si="13"/>
        <v>0</v>
      </c>
      <c r="P91" s="71"/>
      <c r="Q91" s="19"/>
      <c r="R91" s="48"/>
      <c r="S91" s="46">
        <f t="shared" si="14"/>
        <v>0</v>
      </c>
    </row>
    <row r="92" spans="1:19" ht="15">
      <c r="A92" s="36">
        <v>87</v>
      </c>
      <c r="B92" s="5" t="s">
        <v>120</v>
      </c>
      <c r="C92" s="40">
        <f t="shared" si="10"/>
        <v>0</v>
      </c>
      <c r="D92" s="21"/>
      <c r="E92" s="19"/>
      <c r="F92" s="20"/>
      <c r="G92" s="43">
        <f t="shared" si="11"/>
        <v>0</v>
      </c>
      <c r="H92" s="21"/>
      <c r="I92" s="19"/>
      <c r="J92" s="20"/>
      <c r="K92" s="46">
        <f t="shared" si="12"/>
        <v>0</v>
      </c>
      <c r="L92" s="21"/>
      <c r="M92" s="19"/>
      <c r="N92" s="20"/>
      <c r="O92" s="46">
        <f t="shared" si="13"/>
        <v>0</v>
      </c>
      <c r="P92" s="71"/>
      <c r="Q92" s="19"/>
      <c r="R92" s="48"/>
      <c r="S92" s="46">
        <f t="shared" si="14"/>
        <v>0</v>
      </c>
    </row>
    <row r="93" spans="1:19" ht="15">
      <c r="A93" s="36">
        <v>88</v>
      </c>
      <c r="B93" s="5" t="s">
        <v>122</v>
      </c>
      <c r="C93" s="40">
        <f t="shared" si="10"/>
        <v>0</v>
      </c>
      <c r="D93" s="21"/>
      <c r="E93" s="19"/>
      <c r="F93" s="20"/>
      <c r="G93" s="43">
        <f t="shared" si="11"/>
        <v>0</v>
      </c>
      <c r="H93" s="21"/>
      <c r="I93" s="19"/>
      <c r="J93" s="20"/>
      <c r="K93" s="46">
        <f t="shared" si="12"/>
        <v>0</v>
      </c>
      <c r="L93" s="21"/>
      <c r="M93" s="19"/>
      <c r="N93" s="20"/>
      <c r="O93" s="46">
        <f t="shared" si="13"/>
        <v>0</v>
      </c>
      <c r="P93" s="71"/>
      <c r="Q93" s="19"/>
      <c r="R93" s="48"/>
      <c r="S93" s="46">
        <f t="shared" si="14"/>
        <v>0</v>
      </c>
    </row>
    <row r="94" spans="1:19" ht="15">
      <c r="A94" s="36">
        <v>89</v>
      </c>
      <c r="B94" s="5" t="s">
        <v>123</v>
      </c>
      <c r="C94" s="40">
        <f t="shared" si="10"/>
        <v>0</v>
      </c>
      <c r="D94" s="21"/>
      <c r="E94" s="19"/>
      <c r="F94" s="20"/>
      <c r="G94" s="43">
        <f t="shared" si="11"/>
        <v>0</v>
      </c>
      <c r="H94" s="21"/>
      <c r="I94" s="19"/>
      <c r="J94" s="20"/>
      <c r="K94" s="46">
        <f t="shared" si="12"/>
        <v>0</v>
      </c>
      <c r="L94" s="21"/>
      <c r="M94" s="19"/>
      <c r="N94" s="20"/>
      <c r="O94" s="46">
        <f t="shared" si="13"/>
        <v>0</v>
      </c>
      <c r="P94" s="71"/>
      <c r="Q94" s="19"/>
      <c r="R94" s="48"/>
      <c r="S94" s="46">
        <f t="shared" si="14"/>
        <v>0</v>
      </c>
    </row>
    <row r="95" spans="1:19" ht="15">
      <c r="A95" s="36">
        <v>90</v>
      </c>
      <c r="B95" s="5" t="s">
        <v>124</v>
      </c>
      <c r="C95" s="40">
        <f t="shared" si="10"/>
        <v>0</v>
      </c>
      <c r="D95" s="21"/>
      <c r="E95" s="19"/>
      <c r="F95" s="20"/>
      <c r="G95" s="43">
        <f t="shared" si="11"/>
        <v>0</v>
      </c>
      <c r="H95" s="21"/>
      <c r="I95" s="19"/>
      <c r="J95" s="20"/>
      <c r="K95" s="46">
        <f t="shared" si="12"/>
        <v>0</v>
      </c>
      <c r="L95" s="21"/>
      <c r="M95" s="19"/>
      <c r="N95" s="20"/>
      <c r="O95" s="46">
        <f t="shared" si="13"/>
        <v>0</v>
      </c>
      <c r="P95" s="71"/>
      <c r="Q95" s="19"/>
      <c r="R95" s="48"/>
      <c r="S95" s="46">
        <f t="shared" si="14"/>
        <v>0</v>
      </c>
    </row>
    <row r="96" spans="1:19" ht="15">
      <c r="A96" s="36">
        <v>91</v>
      </c>
      <c r="B96" s="5" t="s">
        <v>125</v>
      </c>
      <c r="C96" s="40">
        <f t="shared" si="10"/>
        <v>0</v>
      </c>
      <c r="D96" s="21"/>
      <c r="E96" s="19"/>
      <c r="F96" s="20"/>
      <c r="G96" s="43">
        <f t="shared" si="11"/>
        <v>0</v>
      </c>
      <c r="H96" s="21"/>
      <c r="I96" s="19"/>
      <c r="J96" s="20"/>
      <c r="K96" s="46">
        <f t="shared" si="12"/>
        <v>0</v>
      </c>
      <c r="L96" s="21"/>
      <c r="M96" s="19"/>
      <c r="N96" s="20"/>
      <c r="O96" s="46">
        <f t="shared" si="13"/>
        <v>0</v>
      </c>
      <c r="P96" s="71"/>
      <c r="Q96" s="19"/>
      <c r="R96" s="48"/>
      <c r="S96" s="46">
        <f t="shared" si="14"/>
        <v>0</v>
      </c>
    </row>
    <row r="97" spans="1:19" ht="15">
      <c r="A97" s="36">
        <v>92</v>
      </c>
      <c r="B97" s="5" t="s">
        <v>127</v>
      </c>
      <c r="C97" s="40">
        <f t="shared" si="10"/>
        <v>0</v>
      </c>
      <c r="D97" s="21"/>
      <c r="E97" s="19"/>
      <c r="F97" s="20"/>
      <c r="G97" s="43">
        <f t="shared" si="11"/>
        <v>0</v>
      </c>
      <c r="H97" s="21"/>
      <c r="I97" s="19"/>
      <c r="J97" s="20"/>
      <c r="K97" s="46">
        <f t="shared" si="12"/>
        <v>0</v>
      </c>
      <c r="L97" s="21"/>
      <c r="M97" s="19"/>
      <c r="N97" s="20"/>
      <c r="O97" s="46">
        <f t="shared" si="13"/>
        <v>0</v>
      </c>
      <c r="P97" s="71"/>
      <c r="Q97" s="19"/>
      <c r="R97" s="48"/>
      <c r="S97" s="46">
        <f t="shared" si="14"/>
        <v>0</v>
      </c>
    </row>
    <row r="98" spans="1:19" ht="15">
      <c r="A98" s="36">
        <v>93</v>
      </c>
      <c r="B98" s="5" t="s">
        <v>128</v>
      </c>
      <c r="C98" s="40">
        <f t="shared" si="10"/>
        <v>0</v>
      </c>
      <c r="D98" s="21"/>
      <c r="E98" s="19"/>
      <c r="F98" s="20"/>
      <c r="G98" s="43">
        <f t="shared" si="11"/>
        <v>0</v>
      </c>
      <c r="H98" s="21"/>
      <c r="I98" s="19"/>
      <c r="J98" s="20"/>
      <c r="K98" s="46">
        <f t="shared" si="12"/>
        <v>0</v>
      </c>
      <c r="L98" s="21"/>
      <c r="M98" s="19"/>
      <c r="N98" s="20"/>
      <c r="O98" s="46">
        <f t="shared" si="13"/>
        <v>0</v>
      </c>
      <c r="P98" s="71"/>
      <c r="Q98" s="19"/>
      <c r="R98" s="48"/>
      <c r="S98" s="46">
        <f t="shared" si="14"/>
        <v>0</v>
      </c>
    </row>
    <row r="99" spans="1:19" ht="15">
      <c r="A99" s="36">
        <v>94</v>
      </c>
      <c r="B99" s="5" t="s">
        <v>129</v>
      </c>
      <c r="C99" s="40">
        <f t="shared" si="10"/>
        <v>0</v>
      </c>
      <c r="D99" s="21"/>
      <c r="E99" s="19"/>
      <c r="F99" s="20"/>
      <c r="G99" s="43">
        <f t="shared" si="11"/>
        <v>0</v>
      </c>
      <c r="H99" s="21"/>
      <c r="I99" s="19"/>
      <c r="J99" s="20"/>
      <c r="K99" s="46">
        <f t="shared" si="12"/>
        <v>0</v>
      </c>
      <c r="L99" s="21"/>
      <c r="M99" s="19"/>
      <c r="N99" s="20"/>
      <c r="O99" s="46">
        <f t="shared" si="13"/>
        <v>0</v>
      </c>
      <c r="P99" s="71"/>
      <c r="Q99" s="19"/>
      <c r="R99" s="48"/>
      <c r="S99" s="46">
        <f t="shared" si="14"/>
        <v>0</v>
      </c>
    </row>
    <row r="100" spans="1:19" ht="15">
      <c r="A100" s="36">
        <v>95</v>
      </c>
      <c r="B100" s="5" t="s">
        <v>130</v>
      </c>
      <c r="C100" s="40">
        <f t="shared" si="10"/>
        <v>0</v>
      </c>
      <c r="D100" s="21"/>
      <c r="E100" s="19"/>
      <c r="F100" s="20"/>
      <c r="G100" s="43">
        <f t="shared" si="11"/>
        <v>0</v>
      </c>
      <c r="H100" s="21"/>
      <c r="I100" s="19"/>
      <c r="J100" s="20"/>
      <c r="K100" s="46">
        <f t="shared" si="12"/>
        <v>0</v>
      </c>
      <c r="L100" s="21"/>
      <c r="M100" s="19"/>
      <c r="N100" s="20"/>
      <c r="O100" s="46">
        <f t="shared" si="13"/>
        <v>0</v>
      </c>
      <c r="P100" s="71"/>
      <c r="Q100" s="19"/>
      <c r="R100" s="48"/>
      <c r="S100" s="46">
        <f t="shared" si="14"/>
        <v>0</v>
      </c>
    </row>
    <row r="101" spans="1:19" ht="15">
      <c r="A101" s="36">
        <v>96</v>
      </c>
      <c r="B101" s="5" t="s">
        <v>131</v>
      </c>
      <c r="C101" s="40">
        <f t="shared" si="10"/>
        <v>0</v>
      </c>
      <c r="D101" s="21"/>
      <c r="E101" s="19"/>
      <c r="F101" s="20"/>
      <c r="G101" s="43">
        <f t="shared" si="11"/>
        <v>0</v>
      </c>
      <c r="H101" s="21"/>
      <c r="I101" s="19"/>
      <c r="J101" s="20"/>
      <c r="K101" s="46">
        <f t="shared" si="12"/>
        <v>0</v>
      </c>
      <c r="L101" s="21"/>
      <c r="M101" s="19"/>
      <c r="N101" s="20"/>
      <c r="O101" s="46">
        <f t="shared" si="13"/>
        <v>0</v>
      </c>
      <c r="P101" s="71"/>
      <c r="Q101" s="19"/>
      <c r="R101" s="48"/>
      <c r="S101" s="46">
        <f t="shared" si="14"/>
        <v>0</v>
      </c>
    </row>
    <row r="102" spans="1:19" ht="15">
      <c r="A102" s="36">
        <v>97</v>
      </c>
      <c r="B102" s="5" t="s">
        <v>132</v>
      </c>
      <c r="C102" s="40">
        <f aca="true" t="shared" si="15" ref="C102:C133">G102+K102+O102+S102</f>
        <v>0</v>
      </c>
      <c r="D102" s="21"/>
      <c r="E102" s="19"/>
      <c r="F102" s="20"/>
      <c r="G102" s="43">
        <f aca="true" t="shared" si="16" ref="G102:G133">D102*30+E102*90+F102*270</f>
        <v>0</v>
      </c>
      <c r="H102" s="21"/>
      <c r="I102" s="19"/>
      <c r="J102" s="20"/>
      <c r="K102" s="46">
        <f aca="true" t="shared" si="17" ref="K102:K133">H102*5+I102*15+J102*45</f>
        <v>0</v>
      </c>
      <c r="L102" s="21"/>
      <c r="M102" s="19"/>
      <c r="N102" s="20"/>
      <c r="O102" s="46">
        <f aca="true" t="shared" si="18" ref="O102:O133">L102*1+M102*3+N102*9</f>
        <v>0</v>
      </c>
      <c r="P102" s="71"/>
      <c r="Q102" s="19"/>
      <c r="R102" s="48"/>
      <c r="S102" s="46">
        <f aca="true" t="shared" si="19" ref="S102:S133">P102*15+Q102*45+R102*135</f>
        <v>0</v>
      </c>
    </row>
    <row r="103" spans="1:19" ht="15">
      <c r="A103" s="36">
        <v>98</v>
      </c>
      <c r="B103" s="5" t="s">
        <v>133</v>
      </c>
      <c r="C103" s="40">
        <f t="shared" si="15"/>
        <v>0</v>
      </c>
      <c r="D103" s="21"/>
      <c r="E103" s="19"/>
      <c r="F103" s="20"/>
      <c r="G103" s="43">
        <f t="shared" si="16"/>
        <v>0</v>
      </c>
      <c r="H103" s="21"/>
      <c r="I103" s="19"/>
      <c r="J103" s="20"/>
      <c r="K103" s="46">
        <f t="shared" si="17"/>
        <v>0</v>
      </c>
      <c r="L103" s="21"/>
      <c r="M103" s="19"/>
      <c r="N103" s="20"/>
      <c r="O103" s="46">
        <f t="shared" si="18"/>
        <v>0</v>
      </c>
      <c r="P103" s="71"/>
      <c r="Q103" s="19"/>
      <c r="R103" s="48"/>
      <c r="S103" s="46">
        <f t="shared" si="19"/>
        <v>0</v>
      </c>
    </row>
    <row r="104" spans="1:19" ht="15">
      <c r="A104" s="36">
        <v>99</v>
      </c>
      <c r="B104" s="5" t="s">
        <v>134</v>
      </c>
      <c r="C104" s="40">
        <f t="shared" si="15"/>
        <v>0</v>
      </c>
      <c r="D104" s="21"/>
      <c r="E104" s="19"/>
      <c r="F104" s="20"/>
      <c r="G104" s="43">
        <f t="shared" si="16"/>
        <v>0</v>
      </c>
      <c r="H104" s="21"/>
      <c r="I104" s="19"/>
      <c r="J104" s="20"/>
      <c r="K104" s="46">
        <f t="shared" si="17"/>
        <v>0</v>
      </c>
      <c r="L104" s="21"/>
      <c r="M104" s="19"/>
      <c r="N104" s="20"/>
      <c r="O104" s="46">
        <f t="shared" si="18"/>
        <v>0</v>
      </c>
      <c r="P104" s="71"/>
      <c r="Q104" s="19"/>
      <c r="R104" s="48"/>
      <c r="S104" s="46">
        <f t="shared" si="19"/>
        <v>0</v>
      </c>
    </row>
    <row r="105" spans="1:19" ht="15">
      <c r="A105" s="36">
        <v>100</v>
      </c>
      <c r="B105" s="5" t="s">
        <v>135</v>
      </c>
      <c r="C105" s="40">
        <f t="shared" si="15"/>
        <v>0</v>
      </c>
      <c r="D105" s="21"/>
      <c r="E105" s="19"/>
      <c r="F105" s="20"/>
      <c r="G105" s="43">
        <f t="shared" si="16"/>
        <v>0</v>
      </c>
      <c r="H105" s="21"/>
      <c r="I105" s="19"/>
      <c r="J105" s="20"/>
      <c r="K105" s="46">
        <f t="shared" si="17"/>
        <v>0</v>
      </c>
      <c r="L105" s="21"/>
      <c r="M105" s="19"/>
      <c r="N105" s="20"/>
      <c r="O105" s="46">
        <f t="shared" si="18"/>
        <v>0</v>
      </c>
      <c r="P105" s="82"/>
      <c r="Q105" s="19"/>
      <c r="R105" s="48"/>
      <c r="S105" s="46">
        <f t="shared" si="19"/>
        <v>0</v>
      </c>
    </row>
    <row r="106" spans="1:19" ht="15">
      <c r="A106" s="36">
        <v>101</v>
      </c>
      <c r="B106" s="5" t="s">
        <v>136</v>
      </c>
      <c r="C106" s="40">
        <f t="shared" si="15"/>
        <v>0</v>
      </c>
      <c r="D106" s="21"/>
      <c r="E106" s="19"/>
      <c r="F106" s="20"/>
      <c r="G106" s="43">
        <f t="shared" si="16"/>
        <v>0</v>
      </c>
      <c r="H106" s="21"/>
      <c r="I106" s="19"/>
      <c r="J106" s="20"/>
      <c r="K106" s="46">
        <f t="shared" si="17"/>
        <v>0</v>
      </c>
      <c r="L106" s="21"/>
      <c r="M106" s="19"/>
      <c r="N106" s="20"/>
      <c r="O106" s="46">
        <f t="shared" si="18"/>
        <v>0</v>
      </c>
      <c r="P106" s="82"/>
      <c r="Q106" s="19"/>
      <c r="R106" s="48"/>
      <c r="S106" s="46">
        <f t="shared" si="19"/>
        <v>0</v>
      </c>
    </row>
    <row r="107" spans="1:19" ht="15">
      <c r="A107" s="36">
        <v>102</v>
      </c>
      <c r="B107" s="5" t="s">
        <v>137</v>
      </c>
      <c r="C107" s="40">
        <f t="shared" si="15"/>
        <v>0</v>
      </c>
      <c r="D107" s="21"/>
      <c r="E107" s="19"/>
      <c r="F107" s="20"/>
      <c r="G107" s="43">
        <f t="shared" si="16"/>
        <v>0</v>
      </c>
      <c r="H107" s="21"/>
      <c r="I107" s="19"/>
      <c r="J107" s="20"/>
      <c r="K107" s="46">
        <f t="shared" si="17"/>
        <v>0</v>
      </c>
      <c r="L107" s="21"/>
      <c r="M107" s="19"/>
      <c r="N107" s="20"/>
      <c r="O107" s="46">
        <f t="shared" si="18"/>
        <v>0</v>
      </c>
      <c r="P107" s="82"/>
      <c r="Q107" s="19"/>
      <c r="R107" s="48"/>
      <c r="S107" s="46">
        <f t="shared" si="19"/>
        <v>0</v>
      </c>
    </row>
    <row r="108" spans="1:19" ht="15">
      <c r="A108" s="36">
        <v>103</v>
      </c>
      <c r="B108" s="5" t="s">
        <v>138</v>
      </c>
      <c r="C108" s="40">
        <f t="shared" si="15"/>
        <v>0</v>
      </c>
      <c r="D108" s="21"/>
      <c r="E108" s="19"/>
      <c r="F108" s="20"/>
      <c r="G108" s="43">
        <f t="shared" si="16"/>
        <v>0</v>
      </c>
      <c r="H108" s="21"/>
      <c r="I108" s="19"/>
      <c r="J108" s="20"/>
      <c r="K108" s="46">
        <f t="shared" si="17"/>
        <v>0</v>
      </c>
      <c r="L108" s="21"/>
      <c r="M108" s="19"/>
      <c r="N108" s="20"/>
      <c r="O108" s="46">
        <f t="shared" si="18"/>
        <v>0</v>
      </c>
      <c r="P108" s="82"/>
      <c r="Q108" s="19"/>
      <c r="R108" s="48"/>
      <c r="S108" s="46">
        <f t="shared" si="19"/>
        <v>0</v>
      </c>
    </row>
    <row r="109" spans="1:19" ht="15">
      <c r="A109" s="36">
        <v>104</v>
      </c>
      <c r="B109" s="5" t="s">
        <v>139</v>
      </c>
      <c r="C109" s="40">
        <f t="shared" si="15"/>
        <v>0</v>
      </c>
      <c r="D109" s="21"/>
      <c r="E109" s="19"/>
      <c r="F109" s="20"/>
      <c r="G109" s="43">
        <f t="shared" si="16"/>
        <v>0</v>
      </c>
      <c r="H109" s="21"/>
      <c r="I109" s="19"/>
      <c r="J109" s="20"/>
      <c r="K109" s="46">
        <f t="shared" si="17"/>
        <v>0</v>
      </c>
      <c r="L109" s="21"/>
      <c r="M109" s="19"/>
      <c r="N109" s="20"/>
      <c r="O109" s="46">
        <f t="shared" si="18"/>
        <v>0</v>
      </c>
      <c r="P109" s="82"/>
      <c r="Q109" s="19"/>
      <c r="R109" s="48"/>
      <c r="S109" s="46">
        <f t="shared" si="19"/>
        <v>0</v>
      </c>
    </row>
    <row r="110" spans="1:19" ht="15">
      <c r="A110" s="36">
        <v>105</v>
      </c>
      <c r="B110" s="5" t="s">
        <v>140</v>
      </c>
      <c r="C110" s="40">
        <f t="shared" si="15"/>
        <v>0</v>
      </c>
      <c r="D110" s="21"/>
      <c r="E110" s="19"/>
      <c r="F110" s="20"/>
      <c r="G110" s="43">
        <f t="shared" si="16"/>
        <v>0</v>
      </c>
      <c r="H110" s="21"/>
      <c r="I110" s="19"/>
      <c r="J110" s="20"/>
      <c r="K110" s="46">
        <f t="shared" si="17"/>
        <v>0</v>
      </c>
      <c r="L110" s="21"/>
      <c r="M110" s="19"/>
      <c r="N110" s="20"/>
      <c r="O110" s="46">
        <f t="shared" si="18"/>
        <v>0</v>
      </c>
      <c r="P110" s="82"/>
      <c r="Q110" s="19"/>
      <c r="R110" s="48"/>
      <c r="S110" s="46">
        <f t="shared" si="19"/>
        <v>0</v>
      </c>
    </row>
    <row r="111" spans="1:19" ht="15">
      <c r="A111" s="36">
        <v>106</v>
      </c>
      <c r="B111" s="5" t="s">
        <v>141</v>
      </c>
      <c r="C111" s="40">
        <f t="shared" si="15"/>
        <v>0</v>
      </c>
      <c r="D111" s="21"/>
      <c r="E111" s="19"/>
      <c r="F111" s="20"/>
      <c r="G111" s="43">
        <f t="shared" si="16"/>
        <v>0</v>
      </c>
      <c r="H111" s="21"/>
      <c r="I111" s="19"/>
      <c r="J111" s="20"/>
      <c r="K111" s="46">
        <f t="shared" si="17"/>
        <v>0</v>
      </c>
      <c r="L111" s="21"/>
      <c r="M111" s="19"/>
      <c r="N111" s="20"/>
      <c r="O111" s="46">
        <f t="shared" si="18"/>
        <v>0</v>
      </c>
      <c r="P111" s="82"/>
      <c r="Q111" s="19"/>
      <c r="R111" s="48"/>
      <c r="S111" s="46">
        <f t="shared" si="19"/>
        <v>0</v>
      </c>
    </row>
    <row r="112" spans="1:19" ht="15">
      <c r="A112" s="36">
        <v>107</v>
      </c>
      <c r="B112" s="5" t="s">
        <v>142</v>
      </c>
      <c r="C112" s="40">
        <f t="shared" si="15"/>
        <v>0</v>
      </c>
      <c r="D112" s="21"/>
      <c r="E112" s="19"/>
      <c r="F112" s="20"/>
      <c r="G112" s="43">
        <f t="shared" si="16"/>
        <v>0</v>
      </c>
      <c r="H112" s="21"/>
      <c r="I112" s="19"/>
      <c r="J112" s="20"/>
      <c r="K112" s="46">
        <f t="shared" si="17"/>
        <v>0</v>
      </c>
      <c r="L112" s="21"/>
      <c r="M112" s="19"/>
      <c r="N112" s="20"/>
      <c r="O112" s="46">
        <f t="shared" si="18"/>
        <v>0</v>
      </c>
      <c r="P112" s="82"/>
      <c r="Q112" s="19"/>
      <c r="R112" s="48"/>
      <c r="S112" s="46">
        <f t="shared" si="19"/>
        <v>0</v>
      </c>
    </row>
    <row r="113" spans="1:19" ht="15">
      <c r="A113" s="36">
        <v>108</v>
      </c>
      <c r="B113" s="5" t="s">
        <v>143</v>
      </c>
      <c r="C113" s="40">
        <f t="shared" si="15"/>
        <v>0</v>
      </c>
      <c r="D113" s="21"/>
      <c r="E113" s="19"/>
      <c r="F113" s="20"/>
      <c r="G113" s="43">
        <f t="shared" si="16"/>
        <v>0</v>
      </c>
      <c r="H113" s="21"/>
      <c r="I113" s="19"/>
      <c r="J113" s="20"/>
      <c r="K113" s="46">
        <f t="shared" si="17"/>
        <v>0</v>
      </c>
      <c r="L113" s="21"/>
      <c r="M113" s="19"/>
      <c r="N113" s="20"/>
      <c r="O113" s="46">
        <f t="shared" si="18"/>
        <v>0</v>
      </c>
      <c r="P113" s="82"/>
      <c r="Q113" s="19"/>
      <c r="R113" s="48"/>
      <c r="S113" s="46">
        <f t="shared" si="19"/>
        <v>0</v>
      </c>
    </row>
    <row r="114" spans="1:19" ht="15">
      <c r="A114" s="36">
        <v>109</v>
      </c>
      <c r="B114" s="5" t="s">
        <v>144</v>
      </c>
      <c r="C114" s="40">
        <f t="shared" si="15"/>
        <v>0</v>
      </c>
      <c r="D114" s="21"/>
      <c r="E114" s="19"/>
      <c r="F114" s="20"/>
      <c r="G114" s="43">
        <f t="shared" si="16"/>
        <v>0</v>
      </c>
      <c r="H114" s="21"/>
      <c r="I114" s="19"/>
      <c r="J114" s="20"/>
      <c r="K114" s="46">
        <f t="shared" si="17"/>
        <v>0</v>
      </c>
      <c r="L114" s="21"/>
      <c r="M114" s="19"/>
      <c r="N114" s="20"/>
      <c r="O114" s="46">
        <f t="shared" si="18"/>
        <v>0</v>
      </c>
      <c r="P114" s="82"/>
      <c r="Q114" s="19"/>
      <c r="R114" s="48"/>
      <c r="S114" s="46">
        <f t="shared" si="19"/>
        <v>0</v>
      </c>
    </row>
    <row r="115" spans="1:19" ht="15">
      <c r="A115" s="36">
        <v>110</v>
      </c>
      <c r="B115" s="5" t="s">
        <v>145</v>
      </c>
      <c r="C115" s="40">
        <f t="shared" si="15"/>
        <v>0</v>
      </c>
      <c r="D115" s="21"/>
      <c r="E115" s="19"/>
      <c r="F115" s="20"/>
      <c r="G115" s="43">
        <f t="shared" si="16"/>
        <v>0</v>
      </c>
      <c r="H115" s="21"/>
      <c r="I115" s="19"/>
      <c r="J115" s="20"/>
      <c r="K115" s="46">
        <f t="shared" si="17"/>
        <v>0</v>
      </c>
      <c r="L115" s="21"/>
      <c r="M115" s="19"/>
      <c r="N115" s="20"/>
      <c r="O115" s="46">
        <f t="shared" si="18"/>
        <v>0</v>
      </c>
      <c r="P115" s="82"/>
      <c r="Q115" s="19"/>
      <c r="R115" s="48"/>
      <c r="S115" s="46">
        <f t="shared" si="19"/>
        <v>0</v>
      </c>
    </row>
    <row r="116" spans="1:19" ht="15">
      <c r="A116" s="36">
        <v>111</v>
      </c>
      <c r="B116" s="5" t="s">
        <v>176</v>
      </c>
      <c r="C116" s="40">
        <f t="shared" si="15"/>
        <v>0</v>
      </c>
      <c r="D116" s="21"/>
      <c r="E116" s="19"/>
      <c r="F116" s="20"/>
      <c r="G116" s="43">
        <f t="shared" si="16"/>
        <v>0</v>
      </c>
      <c r="H116" s="21"/>
      <c r="I116" s="19"/>
      <c r="J116" s="20"/>
      <c r="K116" s="46">
        <f t="shared" si="17"/>
        <v>0</v>
      </c>
      <c r="L116" s="21"/>
      <c r="M116" s="19"/>
      <c r="N116" s="20"/>
      <c r="O116" s="46">
        <f t="shared" si="18"/>
        <v>0</v>
      </c>
      <c r="P116" s="82"/>
      <c r="Q116" s="19"/>
      <c r="R116" s="48"/>
      <c r="S116" s="46">
        <f t="shared" si="19"/>
        <v>0</v>
      </c>
    </row>
    <row r="117" spans="1:19" ht="15">
      <c r="A117" s="36">
        <v>112</v>
      </c>
      <c r="B117" s="5" t="s">
        <v>146</v>
      </c>
      <c r="C117" s="40">
        <f t="shared" si="15"/>
        <v>0</v>
      </c>
      <c r="D117" s="21"/>
      <c r="E117" s="19"/>
      <c r="F117" s="20"/>
      <c r="G117" s="43">
        <f t="shared" si="16"/>
        <v>0</v>
      </c>
      <c r="H117" s="21"/>
      <c r="I117" s="19"/>
      <c r="J117" s="20"/>
      <c r="K117" s="46">
        <f t="shared" si="17"/>
        <v>0</v>
      </c>
      <c r="L117" s="21"/>
      <c r="M117" s="19"/>
      <c r="N117" s="20"/>
      <c r="O117" s="46">
        <f t="shared" si="18"/>
        <v>0</v>
      </c>
      <c r="P117" s="82"/>
      <c r="Q117" s="19"/>
      <c r="R117" s="48"/>
      <c r="S117" s="46">
        <f t="shared" si="19"/>
        <v>0</v>
      </c>
    </row>
    <row r="118" spans="1:19" ht="15">
      <c r="A118" s="36">
        <v>113</v>
      </c>
      <c r="B118" s="5" t="s">
        <v>147</v>
      </c>
      <c r="C118" s="40">
        <f t="shared" si="15"/>
        <v>0</v>
      </c>
      <c r="D118" s="21"/>
      <c r="E118" s="19"/>
      <c r="F118" s="20"/>
      <c r="G118" s="43">
        <f t="shared" si="16"/>
        <v>0</v>
      </c>
      <c r="H118" s="21"/>
      <c r="I118" s="19"/>
      <c r="J118" s="20"/>
      <c r="K118" s="46">
        <f t="shared" si="17"/>
        <v>0</v>
      </c>
      <c r="L118" s="21"/>
      <c r="M118" s="19"/>
      <c r="N118" s="20"/>
      <c r="O118" s="46">
        <f t="shared" si="18"/>
        <v>0</v>
      </c>
      <c r="P118" s="82"/>
      <c r="Q118" s="19"/>
      <c r="R118" s="48"/>
      <c r="S118" s="46">
        <f t="shared" si="19"/>
        <v>0</v>
      </c>
    </row>
    <row r="119" spans="1:19" ht="15">
      <c r="A119" s="36">
        <v>114</v>
      </c>
      <c r="B119" s="5" t="s">
        <v>148</v>
      </c>
      <c r="C119" s="40">
        <f t="shared" si="15"/>
        <v>0</v>
      </c>
      <c r="D119" s="21"/>
      <c r="E119" s="19"/>
      <c r="F119" s="20"/>
      <c r="G119" s="43">
        <f t="shared" si="16"/>
        <v>0</v>
      </c>
      <c r="H119" s="21"/>
      <c r="I119" s="19"/>
      <c r="J119" s="20"/>
      <c r="K119" s="46">
        <f t="shared" si="17"/>
        <v>0</v>
      </c>
      <c r="L119" s="21"/>
      <c r="M119" s="19"/>
      <c r="N119" s="20"/>
      <c r="O119" s="46">
        <f t="shared" si="18"/>
        <v>0</v>
      </c>
      <c r="P119" s="82"/>
      <c r="Q119" s="19"/>
      <c r="R119" s="48"/>
      <c r="S119" s="46">
        <f t="shared" si="19"/>
        <v>0</v>
      </c>
    </row>
    <row r="120" spans="1:19" ht="15">
      <c r="A120" s="36">
        <v>115</v>
      </c>
      <c r="B120" s="5" t="s">
        <v>149</v>
      </c>
      <c r="C120" s="40">
        <f t="shared" si="15"/>
        <v>0</v>
      </c>
      <c r="D120" s="21"/>
      <c r="E120" s="19"/>
      <c r="F120" s="20"/>
      <c r="G120" s="43">
        <f t="shared" si="16"/>
        <v>0</v>
      </c>
      <c r="H120" s="21"/>
      <c r="I120" s="19"/>
      <c r="J120" s="20"/>
      <c r="K120" s="46">
        <f t="shared" si="17"/>
        <v>0</v>
      </c>
      <c r="L120" s="21"/>
      <c r="M120" s="19"/>
      <c r="N120" s="20"/>
      <c r="O120" s="46">
        <f t="shared" si="18"/>
        <v>0</v>
      </c>
      <c r="P120" s="82"/>
      <c r="Q120" s="19"/>
      <c r="R120" s="48"/>
      <c r="S120" s="46">
        <f t="shared" si="19"/>
        <v>0</v>
      </c>
    </row>
    <row r="121" spans="1:19" ht="15">
      <c r="A121" s="36">
        <v>116</v>
      </c>
      <c r="B121" s="5" t="s">
        <v>150</v>
      </c>
      <c r="C121" s="40">
        <f t="shared" si="15"/>
        <v>0</v>
      </c>
      <c r="D121" s="21"/>
      <c r="E121" s="19"/>
      <c r="F121" s="20"/>
      <c r="G121" s="43">
        <f t="shared" si="16"/>
        <v>0</v>
      </c>
      <c r="H121" s="21"/>
      <c r="I121" s="19"/>
      <c r="J121" s="20"/>
      <c r="K121" s="46">
        <f t="shared" si="17"/>
        <v>0</v>
      </c>
      <c r="L121" s="21"/>
      <c r="M121" s="19"/>
      <c r="N121" s="20"/>
      <c r="O121" s="46">
        <f t="shared" si="18"/>
        <v>0</v>
      </c>
      <c r="P121" s="82"/>
      <c r="Q121" s="19"/>
      <c r="R121" s="48"/>
      <c r="S121" s="46">
        <f t="shared" si="19"/>
        <v>0</v>
      </c>
    </row>
    <row r="122" spans="1:19" ht="15">
      <c r="A122" s="36">
        <v>117</v>
      </c>
      <c r="B122" s="5" t="s">
        <v>177</v>
      </c>
      <c r="C122" s="40">
        <f t="shared" si="15"/>
        <v>0</v>
      </c>
      <c r="D122" s="21"/>
      <c r="E122" s="19"/>
      <c r="F122" s="20"/>
      <c r="G122" s="43">
        <f t="shared" si="16"/>
        <v>0</v>
      </c>
      <c r="H122" s="21"/>
      <c r="I122" s="19"/>
      <c r="J122" s="20"/>
      <c r="K122" s="46">
        <f t="shared" si="17"/>
        <v>0</v>
      </c>
      <c r="L122" s="21"/>
      <c r="M122" s="19"/>
      <c r="N122" s="20"/>
      <c r="O122" s="46">
        <f t="shared" si="18"/>
        <v>0</v>
      </c>
      <c r="P122" s="82"/>
      <c r="Q122" s="19"/>
      <c r="R122" s="48"/>
      <c r="S122" s="46">
        <f t="shared" si="19"/>
        <v>0</v>
      </c>
    </row>
    <row r="123" spans="1:19" ht="15">
      <c r="A123" s="36">
        <v>118</v>
      </c>
      <c r="B123" s="5" t="s">
        <v>151</v>
      </c>
      <c r="C123" s="40">
        <f t="shared" si="15"/>
        <v>0</v>
      </c>
      <c r="D123" s="21"/>
      <c r="E123" s="19"/>
      <c r="F123" s="20"/>
      <c r="G123" s="43">
        <f t="shared" si="16"/>
        <v>0</v>
      </c>
      <c r="H123" s="21"/>
      <c r="I123" s="19"/>
      <c r="J123" s="20"/>
      <c r="K123" s="46">
        <f t="shared" si="17"/>
        <v>0</v>
      </c>
      <c r="L123" s="21"/>
      <c r="M123" s="19"/>
      <c r="N123" s="20"/>
      <c r="O123" s="46">
        <f t="shared" si="18"/>
        <v>0</v>
      </c>
      <c r="P123" s="82"/>
      <c r="Q123" s="19"/>
      <c r="R123" s="48"/>
      <c r="S123" s="46">
        <f t="shared" si="19"/>
        <v>0</v>
      </c>
    </row>
    <row r="124" spans="1:19" ht="15">
      <c r="A124" s="36">
        <v>119</v>
      </c>
      <c r="B124" s="5" t="s">
        <v>152</v>
      </c>
      <c r="C124" s="40">
        <f t="shared" si="15"/>
        <v>0</v>
      </c>
      <c r="D124" s="21"/>
      <c r="E124" s="19"/>
      <c r="F124" s="20"/>
      <c r="G124" s="43">
        <f t="shared" si="16"/>
        <v>0</v>
      </c>
      <c r="H124" s="21"/>
      <c r="I124" s="19"/>
      <c r="J124" s="20"/>
      <c r="K124" s="46">
        <f t="shared" si="17"/>
        <v>0</v>
      </c>
      <c r="L124" s="21"/>
      <c r="M124" s="19"/>
      <c r="N124" s="20"/>
      <c r="O124" s="46">
        <f t="shared" si="18"/>
        <v>0</v>
      </c>
      <c r="P124" s="82"/>
      <c r="Q124" s="19"/>
      <c r="R124" s="48"/>
      <c r="S124" s="46">
        <f t="shared" si="19"/>
        <v>0</v>
      </c>
    </row>
    <row r="125" spans="1:19" ht="15">
      <c r="A125" s="36">
        <v>120</v>
      </c>
      <c r="B125" s="5" t="s">
        <v>153</v>
      </c>
      <c r="C125" s="40">
        <f t="shared" si="15"/>
        <v>0</v>
      </c>
      <c r="D125" s="21"/>
      <c r="E125" s="19"/>
      <c r="F125" s="20"/>
      <c r="G125" s="43">
        <f t="shared" si="16"/>
        <v>0</v>
      </c>
      <c r="H125" s="21"/>
      <c r="I125" s="19"/>
      <c r="J125" s="20"/>
      <c r="K125" s="46">
        <f t="shared" si="17"/>
        <v>0</v>
      </c>
      <c r="L125" s="21"/>
      <c r="M125" s="19"/>
      <c r="N125" s="20"/>
      <c r="O125" s="46">
        <f t="shared" si="18"/>
        <v>0</v>
      </c>
      <c r="P125" s="82"/>
      <c r="Q125" s="19"/>
      <c r="R125" s="48"/>
      <c r="S125" s="46">
        <f t="shared" si="19"/>
        <v>0</v>
      </c>
    </row>
    <row r="126" spans="1:19" ht="15">
      <c r="A126" s="36">
        <v>121</v>
      </c>
      <c r="B126" s="5" t="s">
        <v>155</v>
      </c>
      <c r="C126" s="40">
        <f t="shared" si="15"/>
        <v>0</v>
      </c>
      <c r="D126" s="21"/>
      <c r="E126" s="19"/>
      <c r="F126" s="20"/>
      <c r="G126" s="43">
        <f t="shared" si="16"/>
        <v>0</v>
      </c>
      <c r="H126" s="21"/>
      <c r="I126" s="19"/>
      <c r="J126" s="20"/>
      <c r="K126" s="46">
        <f t="shared" si="17"/>
        <v>0</v>
      </c>
      <c r="L126" s="21"/>
      <c r="M126" s="19"/>
      <c r="N126" s="20"/>
      <c r="O126" s="46">
        <f t="shared" si="18"/>
        <v>0</v>
      </c>
      <c r="P126" s="82"/>
      <c r="Q126" s="19"/>
      <c r="R126" s="48"/>
      <c r="S126" s="46">
        <f t="shared" si="19"/>
        <v>0</v>
      </c>
    </row>
    <row r="127" spans="1:19" ht="15">
      <c r="A127" s="36">
        <v>122</v>
      </c>
      <c r="B127" s="34" t="s">
        <v>161</v>
      </c>
      <c r="C127" s="40">
        <f t="shared" si="15"/>
        <v>0</v>
      </c>
      <c r="D127" s="21"/>
      <c r="E127" s="19"/>
      <c r="F127" s="20"/>
      <c r="G127" s="43">
        <f t="shared" si="16"/>
        <v>0</v>
      </c>
      <c r="H127" s="21"/>
      <c r="I127" s="19"/>
      <c r="J127" s="20"/>
      <c r="K127" s="46">
        <f t="shared" si="17"/>
        <v>0</v>
      </c>
      <c r="L127" s="21"/>
      <c r="M127" s="19"/>
      <c r="N127" s="20"/>
      <c r="O127" s="46">
        <f t="shared" si="18"/>
        <v>0</v>
      </c>
      <c r="P127" s="82"/>
      <c r="Q127" s="19"/>
      <c r="R127" s="48"/>
      <c r="S127" s="46">
        <f t="shared" si="19"/>
        <v>0</v>
      </c>
    </row>
    <row r="128" spans="1:19" ht="15">
      <c r="A128" s="36">
        <v>123</v>
      </c>
      <c r="B128" s="34" t="s">
        <v>162</v>
      </c>
      <c r="C128" s="40">
        <f t="shared" si="15"/>
        <v>0</v>
      </c>
      <c r="D128" s="21"/>
      <c r="E128" s="19"/>
      <c r="F128" s="20"/>
      <c r="G128" s="43">
        <f t="shared" si="16"/>
        <v>0</v>
      </c>
      <c r="H128" s="21"/>
      <c r="I128" s="19"/>
      <c r="J128" s="20"/>
      <c r="K128" s="46">
        <f t="shared" si="17"/>
        <v>0</v>
      </c>
      <c r="L128" s="21"/>
      <c r="M128" s="19"/>
      <c r="N128" s="20"/>
      <c r="O128" s="46">
        <f t="shared" si="18"/>
        <v>0</v>
      </c>
      <c r="P128" s="82"/>
      <c r="Q128" s="19"/>
      <c r="R128" s="48"/>
      <c r="S128" s="46">
        <f t="shared" si="19"/>
        <v>0</v>
      </c>
    </row>
    <row r="129" spans="1:19" ht="15">
      <c r="A129" s="36">
        <v>124</v>
      </c>
      <c r="B129" s="34" t="s">
        <v>163</v>
      </c>
      <c r="C129" s="40">
        <f t="shared" si="15"/>
        <v>0</v>
      </c>
      <c r="D129" s="21"/>
      <c r="E129" s="19"/>
      <c r="F129" s="20"/>
      <c r="G129" s="43">
        <f t="shared" si="16"/>
        <v>0</v>
      </c>
      <c r="H129" s="21"/>
      <c r="I129" s="19"/>
      <c r="J129" s="20"/>
      <c r="K129" s="46">
        <f t="shared" si="17"/>
        <v>0</v>
      </c>
      <c r="L129" s="21"/>
      <c r="M129" s="19"/>
      <c r="N129" s="20"/>
      <c r="O129" s="46">
        <f t="shared" si="18"/>
        <v>0</v>
      </c>
      <c r="P129" s="82"/>
      <c r="Q129" s="19"/>
      <c r="R129" s="48"/>
      <c r="S129" s="46">
        <f t="shared" si="19"/>
        <v>0</v>
      </c>
    </row>
    <row r="130" spans="1:19" ht="15">
      <c r="A130" s="36">
        <v>125</v>
      </c>
      <c r="B130" s="34" t="s">
        <v>164</v>
      </c>
      <c r="C130" s="40">
        <f t="shared" si="15"/>
        <v>0</v>
      </c>
      <c r="D130" s="21"/>
      <c r="E130" s="19"/>
      <c r="F130" s="20"/>
      <c r="G130" s="43">
        <f t="shared" si="16"/>
        <v>0</v>
      </c>
      <c r="H130" s="21"/>
      <c r="I130" s="19"/>
      <c r="J130" s="20"/>
      <c r="K130" s="46">
        <f t="shared" si="17"/>
        <v>0</v>
      </c>
      <c r="L130" s="21"/>
      <c r="M130" s="19"/>
      <c r="N130" s="20"/>
      <c r="O130" s="46">
        <f t="shared" si="18"/>
        <v>0</v>
      </c>
      <c r="P130" s="82"/>
      <c r="Q130" s="19"/>
      <c r="R130" s="48"/>
      <c r="S130" s="46">
        <f t="shared" si="19"/>
        <v>0</v>
      </c>
    </row>
    <row r="131" spans="1:19" ht="15">
      <c r="A131" s="36">
        <v>126</v>
      </c>
      <c r="B131" s="34" t="s">
        <v>165</v>
      </c>
      <c r="C131" s="40">
        <f t="shared" si="15"/>
        <v>0</v>
      </c>
      <c r="D131" s="21"/>
      <c r="E131" s="19"/>
      <c r="F131" s="20"/>
      <c r="G131" s="43">
        <f t="shared" si="16"/>
        <v>0</v>
      </c>
      <c r="H131" s="21"/>
      <c r="I131" s="19"/>
      <c r="J131" s="20"/>
      <c r="K131" s="46">
        <f t="shared" si="17"/>
        <v>0</v>
      </c>
      <c r="L131" s="21"/>
      <c r="M131" s="19"/>
      <c r="N131" s="20"/>
      <c r="O131" s="46">
        <f t="shared" si="18"/>
        <v>0</v>
      </c>
      <c r="P131" s="82"/>
      <c r="Q131" s="19"/>
      <c r="R131" s="48"/>
      <c r="S131" s="46">
        <f t="shared" si="19"/>
        <v>0</v>
      </c>
    </row>
    <row r="132" spans="1:19" ht="15">
      <c r="A132" s="36">
        <v>127</v>
      </c>
      <c r="B132" s="34" t="s">
        <v>166</v>
      </c>
      <c r="C132" s="40">
        <f t="shared" si="15"/>
        <v>0</v>
      </c>
      <c r="D132" s="21"/>
      <c r="E132" s="19"/>
      <c r="F132" s="20"/>
      <c r="G132" s="43">
        <f t="shared" si="16"/>
        <v>0</v>
      </c>
      <c r="H132" s="21"/>
      <c r="I132" s="19"/>
      <c r="J132" s="20"/>
      <c r="K132" s="46">
        <f t="shared" si="17"/>
        <v>0</v>
      </c>
      <c r="L132" s="21"/>
      <c r="M132" s="19"/>
      <c r="N132" s="20"/>
      <c r="O132" s="46">
        <f t="shared" si="18"/>
        <v>0</v>
      </c>
      <c r="P132" s="82"/>
      <c r="Q132" s="19"/>
      <c r="R132" s="48"/>
      <c r="S132" s="46">
        <f t="shared" si="19"/>
        <v>0</v>
      </c>
    </row>
    <row r="133" spans="1:19" ht="15">
      <c r="A133" s="36">
        <v>128</v>
      </c>
      <c r="B133" s="34" t="s">
        <v>167</v>
      </c>
      <c r="C133" s="40">
        <f t="shared" si="15"/>
        <v>0</v>
      </c>
      <c r="D133" s="21"/>
      <c r="E133" s="19"/>
      <c r="F133" s="20"/>
      <c r="G133" s="43">
        <f t="shared" si="16"/>
        <v>0</v>
      </c>
      <c r="H133" s="21"/>
      <c r="I133" s="19"/>
      <c r="J133" s="20"/>
      <c r="K133" s="46">
        <f t="shared" si="17"/>
        <v>0</v>
      </c>
      <c r="L133" s="21"/>
      <c r="M133" s="19"/>
      <c r="N133" s="20"/>
      <c r="O133" s="46">
        <f t="shared" si="18"/>
        <v>0</v>
      </c>
      <c r="P133" s="82"/>
      <c r="Q133" s="19"/>
      <c r="R133" s="48"/>
      <c r="S133" s="46">
        <f t="shared" si="19"/>
        <v>0</v>
      </c>
    </row>
    <row r="134" spans="1:19" ht="15">
      <c r="A134" s="36">
        <v>129</v>
      </c>
      <c r="B134" s="34" t="s">
        <v>168</v>
      </c>
      <c r="C134" s="40">
        <f aca="true" t="shared" si="20" ref="C134:C155">G134+K134+O134+S134</f>
        <v>0</v>
      </c>
      <c r="D134" s="21"/>
      <c r="E134" s="19"/>
      <c r="F134" s="20"/>
      <c r="G134" s="43">
        <f aca="true" t="shared" si="21" ref="G134:G165">D134*30+E134*90+F134*270</f>
        <v>0</v>
      </c>
      <c r="H134" s="21"/>
      <c r="I134" s="19"/>
      <c r="J134" s="20"/>
      <c r="K134" s="46">
        <f aca="true" t="shared" si="22" ref="K134:K165">H134*5+I134*15+J134*45</f>
        <v>0</v>
      </c>
      <c r="L134" s="21"/>
      <c r="M134" s="19"/>
      <c r="N134" s="20"/>
      <c r="O134" s="46">
        <f aca="true" t="shared" si="23" ref="O134:O165">L134*1+M134*3+N134*9</f>
        <v>0</v>
      </c>
      <c r="P134" s="82"/>
      <c r="Q134" s="19"/>
      <c r="R134" s="48"/>
      <c r="S134" s="46">
        <f aca="true" t="shared" si="24" ref="S134:S165">P134*15+Q134*45+R134*135</f>
        <v>0</v>
      </c>
    </row>
    <row r="135" spans="1:19" ht="15">
      <c r="A135" s="36">
        <v>130</v>
      </c>
      <c r="B135" s="34" t="s">
        <v>175</v>
      </c>
      <c r="C135" s="40">
        <f t="shared" si="20"/>
        <v>0</v>
      </c>
      <c r="D135" s="21"/>
      <c r="E135" s="19"/>
      <c r="F135" s="20"/>
      <c r="G135" s="43">
        <f t="shared" si="21"/>
        <v>0</v>
      </c>
      <c r="H135" s="21"/>
      <c r="I135" s="19"/>
      <c r="J135" s="20"/>
      <c r="K135" s="46">
        <f t="shared" si="22"/>
        <v>0</v>
      </c>
      <c r="L135" s="21"/>
      <c r="M135" s="19"/>
      <c r="N135" s="20"/>
      <c r="O135" s="46">
        <f t="shared" si="23"/>
        <v>0</v>
      </c>
      <c r="P135" s="82"/>
      <c r="Q135" s="19"/>
      <c r="R135" s="48"/>
      <c r="S135" s="46">
        <f t="shared" si="24"/>
        <v>0</v>
      </c>
    </row>
    <row r="136" spans="1:19" ht="15">
      <c r="A136" s="36">
        <v>131</v>
      </c>
      <c r="B136" s="34" t="s">
        <v>178</v>
      </c>
      <c r="C136" s="40">
        <f t="shared" si="20"/>
        <v>0</v>
      </c>
      <c r="D136" s="21"/>
      <c r="E136" s="19"/>
      <c r="F136" s="20"/>
      <c r="G136" s="43">
        <f t="shared" si="21"/>
        <v>0</v>
      </c>
      <c r="H136" s="21"/>
      <c r="I136" s="19"/>
      <c r="J136" s="20"/>
      <c r="K136" s="46">
        <f t="shared" si="22"/>
        <v>0</v>
      </c>
      <c r="L136" s="21"/>
      <c r="M136" s="19"/>
      <c r="N136" s="20"/>
      <c r="O136" s="46">
        <f t="shared" si="23"/>
        <v>0</v>
      </c>
      <c r="P136" s="82"/>
      <c r="Q136" s="19"/>
      <c r="R136" s="48"/>
      <c r="S136" s="46">
        <f t="shared" si="24"/>
        <v>0</v>
      </c>
    </row>
    <row r="137" spans="1:19" ht="15">
      <c r="A137" s="36">
        <v>132</v>
      </c>
      <c r="B137" s="34" t="s">
        <v>179</v>
      </c>
      <c r="C137" s="40">
        <f t="shared" si="20"/>
        <v>0</v>
      </c>
      <c r="D137" s="21"/>
      <c r="E137" s="19"/>
      <c r="F137" s="20"/>
      <c r="G137" s="43">
        <f t="shared" si="21"/>
        <v>0</v>
      </c>
      <c r="H137" s="21"/>
      <c r="I137" s="19"/>
      <c r="J137" s="20"/>
      <c r="K137" s="46">
        <f t="shared" si="22"/>
        <v>0</v>
      </c>
      <c r="L137" s="21"/>
      <c r="M137" s="19"/>
      <c r="N137" s="20"/>
      <c r="O137" s="46">
        <f t="shared" si="23"/>
        <v>0</v>
      </c>
      <c r="P137" s="82"/>
      <c r="Q137" s="19"/>
      <c r="R137" s="48"/>
      <c r="S137" s="46">
        <f t="shared" si="24"/>
        <v>0</v>
      </c>
    </row>
    <row r="138" spans="1:19" ht="15">
      <c r="A138" s="36">
        <v>133</v>
      </c>
      <c r="B138" s="34" t="s">
        <v>180</v>
      </c>
      <c r="C138" s="40">
        <f t="shared" si="20"/>
        <v>0</v>
      </c>
      <c r="D138" s="21"/>
      <c r="E138" s="19"/>
      <c r="F138" s="20"/>
      <c r="G138" s="43">
        <f t="shared" si="21"/>
        <v>0</v>
      </c>
      <c r="H138" s="21"/>
      <c r="I138" s="19"/>
      <c r="J138" s="20"/>
      <c r="K138" s="46">
        <f t="shared" si="22"/>
        <v>0</v>
      </c>
      <c r="L138" s="21"/>
      <c r="M138" s="19"/>
      <c r="N138" s="20"/>
      <c r="O138" s="46">
        <f t="shared" si="23"/>
        <v>0</v>
      </c>
      <c r="P138" s="82"/>
      <c r="Q138" s="19"/>
      <c r="R138" s="48"/>
      <c r="S138" s="46">
        <f t="shared" si="24"/>
        <v>0</v>
      </c>
    </row>
    <row r="139" spans="1:19" ht="15">
      <c r="A139" s="36">
        <v>134</v>
      </c>
      <c r="B139" s="34" t="s">
        <v>192</v>
      </c>
      <c r="C139" s="40">
        <f t="shared" si="20"/>
        <v>0</v>
      </c>
      <c r="D139" s="21"/>
      <c r="E139" s="19"/>
      <c r="F139" s="20"/>
      <c r="G139" s="43">
        <f t="shared" si="21"/>
        <v>0</v>
      </c>
      <c r="H139" s="21"/>
      <c r="I139" s="19"/>
      <c r="J139" s="20"/>
      <c r="K139" s="46">
        <f t="shared" si="22"/>
        <v>0</v>
      </c>
      <c r="L139" s="21"/>
      <c r="M139" s="19"/>
      <c r="N139" s="20"/>
      <c r="O139" s="46">
        <f t="shared" si="23"/>
        <v>0</v>
      </c>
      <c r="P139" s="82"/>
      <c r="Q139" s="19"/>
      <c r="R139" s="48"/>
      <c r="S139" s="46">
        <f t="shared" si="24"/>
        <v>0</v>
      </c>
    </row>
    <row r="140" spans="1:19" ht="15">
      <c r="A140" s="36">
        <v>135</v>
      </c>
      <c r="B140" s="34"/>
      <c r="C140" s="40">
        <f t="shared" si="20"/>
        <v>0</v>
      </c>
      <c r="D140" s="21"/>
      <c r="E140" s="19"/>
      <c r="F140" s="20"/>
      <c r="G140" s="43">
        <f t="shared" si="21"/>
        <v>0</v>
      </c>
      <c r="H140" s="21"/>
      <c r="I140" s="19"/>
      <c r="J140" s="20"/>
      <c r="K140" s="46">
        <f t="shared" si="22"/>
        <v>0</v>
      </c>
      <c r="L140" s="21"/>
      <c r="M140" s="19"/>
      <c r="N140" s="20"/>
      <c r="O140" s="46">
        <f t="shared" si="23"/>
        <v>0</v>
      </c>
      <c r="P140" s="82"/>
      <c r="Q140" s="19"/>
      <c r="R140" s="48"/>
      <c r="S140" s="46">
        <f t="shared" si="24"/>
        <v>0</v>
      </c>
    </row>
    <row r="141" spans="1:19" ht="15">
      <c r="A141" s="36">
        <v>136</v>
      </c>
      <c r="B141" s="34"/>
      <c r="C141" s="40">
        <f t="shared" si="20"/>
        <v>0</v>
      </c>
      <c r="D141" s="21"/>
      <c r="E141" s="19"/>
      <c r="F141" s="20"/>
      <c r="G141" s="43">
        <f t="shared" si="21"/>
        <v>0</v>
      </c>
      <c r="H141" s="21"/>
      <c r="I141" s="19"/>
      <c r="J141" s="20"/>
      <c r="K141" s="46">
        <f t="shared" si="22"/>
        <v>0</v>
      </c>
      <c r="L141" s="21"/>
      <c r="M141" s="19"/>
      <c r="N141" s="20"/>
      <c r="O141" s="46">
        <f t="shared" si="23"/>
        <v>0</v>
      </c>
      <c r="P141" s="82"/>
      <c r="Q141" s="19"/>
      <c r="R141" s="48"/>
      <c r="S141" s="46">
        <f t="shared" si="24"/>
        <v>0</v>
      </c>
    </row>
    <row r="142" spans="1:19" ht="15">
      <c r="A142" s="36">
        <v>137</v>
      </c>
      <c r="B142" s="34"/>
      <c r="C142" s="40">
        <f t="shared" si="20"/>
        <v>0</v>
      </c>
      <c r="D142" s="21"/>
      <c r="E142" s="19"/>
      <c r="F142" s="20"/>
      <c r="G142" s="43">
        <f t="shared" si="21"/>
        <v>0</v>
      </c>
      <c r="H142" s="21"/>
      <c r="I142" s="19"/>
      <c r="J142" s="20"/>
      <c r="K142" s="46">
        <f t="shared" si="22"/>
        <v>0</v>
      </c>
      <c r="L142" s="21"/>
      <c r="M142" s="19"/>
      <c r="N142" s="20"/>
      <c r="O142" s="46">
        <f t="shared" si="23"/>
        <v>0</v>
      </c>
      <c r="P142" s="82"/>
      <c r="Q142" s="19"/>
      <c r="R142" s="48"/>
      <c r="S142" s="46">
        <f t="shared" si="24"/>
        <v>0</v>
      </c>
    </row>
    <row r="143" spans="1:19" ht="15">
      <c r="A143" s="36">
        <v>138</v>
      </c>
      <c r="B143" s="34"/>
      <c r="C143" s="40">
        <f t="shared" si="20"/>
        <v>0</v>
      </c>
      <c r="D143" s="21"/>
      <c r="E143" s="19"/>
      <c r="F143" s="20"/>
      <c r="G143" s="43">
        <f t="shared" si="21"/>
        <v>0</v>
      </c>
      <c r="H143" s="21"/>
      <c r="I143" s="19"/>
      <c r="J143" s="20"/>
      <c r="K143" s="46">
        <f t="shared" si="22"/>
        <v>0</v>
      </c>
      <c r="L143" s="21"/>
      <c r="M143" s="19"/>
      <c r="N143" s="20"/>
      <c r="O143" s="46">
        <f t="shared" si="23"/>
        <v>0</v>
      </c>
      <c r="P143" s="82"/>
      <c r="Q143" s="19"/>
      <c r="R143" s="48"/>
      <c r="S143" s="46">
        <f t="shared" si="24"/>
        <v>0</v>
      </c>
    </row>
    <row r="144" spans="1:19" ht="15">
      <c r="A144" s="36">
        <v>139</v>
      </c>
      <c r="B144" s="34"/>
      <c r="C144" s="40">
        <f t="shared" si="20"/>
        <v>0</v>
      </c>
      <c r="D144" s="21"/>
      <c r="E144" s="19"/>
      <c r="F144" s="20"/>
      <c r="G144" s="43">
        <f t="shared" si="21"/>
        <v>0</v>
      </c>
      <c r="H144" s="21"/>
      <c r="I144" s="19"/>
      <c r="J144" s="20"/>
      <c r="K144" s="46">
        <f t="shared" si="22"/>
        <v>0</v>
      </c>
      <c r="L144" s="21"/>
      <c r="M144" s="19"/>
      <c r="N144" s="20"/>
      <c r="O144" s="46">
        <f t="shared" si="23"/>
        <v>0</v>
      </c>
      <c r="P144" s="82"/>
      <c r="Q144" s="19"/>
      <c r="R144" s="48"/>
      <c r="S144" s="46">
        <f t="shared" si="24"/>
        <v>0</v>
      </c>
    </row>
    <row r="145" spans="1:19" ht="15">
      <c r="A145" s="36">
        <v>140</v>
      </c>
      <c r="B145" s="34"/>
      <c r="C145" s="40">
        <f t="shared" si="20"/>
        <v>0</v>
      </c>
      <c r="D145" s="21"/>
      <c r="E145" s="19"/>
      <c r="F145" s="20"/>
      <c r="G145" s="43">
        <f t="shared" si="21"/>
        <v>0</v>
      </c>
      <c r="H145" s="21"/>
      <c r="I145" s="19"/>
      <c r="J145" s="20"/>
      <c r="K145" s="46">
        <f t="shared" si="22"/>
        <v>0</v>
      </c>
      <c r="L145" s="21"/>
      <c r="M145" s="19"/>
      <c r="N145" s="20"/>
      <c r="O145" s="46">
        <f t="shared" si="23"/>
        <v>0</v>
      </c>
      <c r="P145" s="82"/>
      <c r="Q145" s="19"/>
      <c r="R145" s="48"/>
      <c r="S145" s="46">
        <f t="shared" si="24"/>
        <v>0</v>
      </c>
    </row>
    <row r="146" spans="1:19" ht="15">
      <c r="A146" s="36">
        <v>141</v>
      </c>
      <c r="B146" s="34"/>
      <c r="C146" s="40">
        <f t="shared" si="20"/>
        <v>0</v>
      </c>
      <c r="D146" s="21"/>
      <c r="E146" s="19"/>
      <c r="F146" s="20"/>
      <c r="G146" s="43">
        <f t="shared" si="21"/>
        <v>0</v>
      </c>
      <c r="H146" s="21"/>
      <c r="I146" s="19"/>
      <c r="J146" s="20"/>
      <c r="K146" s="46">
        <f t="shared" si="22"/>
        <v>0</v>
      </c>
      <c r="L146" s="21"/>
      <c r="M146" s="19"/>
      <c r="N146" s="20"/>
      <c r="O146" s="46">
        <f t="shared" si="23"/>
        <v>0</v>
      </c>
      <c r="P146" s="82"/>
      <c r="Q146" s="19"/>
      <c r="R146" s="48"/>
      <c r="S146" s="46">
        <f t="shared" si="24"/>
        <v>0</v>
      </c>
    </row>
    <row r="147" spans="1:19" ht="15">
      <c r="A147" s="36">
        <v>142</v>
      </c>
      <c r="B147" s="34"/>
      <c r="C147" s="40">
        <f t="shared" si="20"/>
        <v>0</v>
      </c>
      <c r="D147" s="21"/>
      <c r="E147" s="19"/>
      <c r="F147" s="20"/>
      <c r="G147" s="43">
        <f t="shared" si="21"/>
        <v>0</v>
      </c>
      <c r="H147" s="21"/>
      <c r="I147" s="19"/>
      <c r="J147" s="20"/>
      <c r="K147" s="46">
        <f t="shared" si="22"/>
        <v>0</v>
      </c>
      <c r="L147" s="21"/>
      <c r="M147" s="19"/>
      <c r="N147" s="20"/>
      <c r="O147" s="46">
        <f t="shared" si="23"/>
        <v>0</v>
      </c>
      <c r="P147" s="82"/>
      <c r="Q147" s="19"/>
      <c r="R147" s="48"/>
      <c r="S147" s="46">
        <f t="shared" si="24"/>
        <v>0</v>
      </c>
    </row>
    <row r="148" spans="1:19" ht="15">
      <c r="A148" s="36">
        <v>143</v>
      </c>
      <c r="B148" s="34"/>
      <c r="C148" s="40">
        <f t="shared" si="20"/>
        <v>0</v>
      </c>
      <c r="D148" s="21"/>
      <c r="E148" s="19"/>
      <c r="F148" s="20"/>
      <c r="G148" s="43">
        <f t="shared" si="21"/>
        <v>0</v>
      </c>
      <c r="H148" s="21"/>
      <c r="I148" s="19"/>
      <c r="J148" s="20"/>
      <c r="K148" s="46">
        <f t="shared" si="22"/>
        <v>0</v>
      </c>
      <c r="L148" s="21"/>
      <c r="M148" s="19"/>
      <c r="N148" s="20"/>
      <c r="O148" s="46">
        <f t="shared" si="23"/>
        <v>0</v>
      </c>
      <c r="P148" s="82"/>
      <c r="Q148" s="19"/>
      <c r="R148" s="48"/>
      <c r="S148" s="46">
        <f t="shared" si="24"/>
        <v>0</v>
      </c>
    </row>
    <row r="149" spans="1:19" ht="15">
      <c r="A149" s="36">
        <v>144</v>
      </c>
      <c r="B149" s="34"/>
      <c r="C149" s="40">
        <f t="shared" si="20"/>
        <v>0</v>
      </c>
      <c r="D149" s="21"/>
      <c r="E149" s="19"/>
      <c r="F149" s="20"/>
      <c r="G149" s="43">
        <f t="shared" si="21"/>
        <v>0</v>
      </c>
      <c r="H149" s="21"/>
      <c r="I149" s="19"/>
      <c r="J149" s="20"/>
      <c r="K149" s="46">
        <f t="shared" si="22"/>
        <v>0</v>
      </c>
      <c r="L149" s="21"/>
      <c r="M149" s="19"/>
      <c r="N149" s="20"/>
      <c r="O149" s="46">
        <f t="shared" si="23"/>
        <v>0</v>
      </c>
      <c r="P149" s="82"/>
      <c r="Q149" s="19"/>
      <c r="R149" s="48"/>
      <c r="S149" s="46">
        <f t="shared" si="24"/>
        <v>0</v>
      </c>
    </row>
    <row r="150" spans="1:19" ht="15">
      <c r="A150" s="36">
        <v>145</v>
      </c>
      <c r="B150" s="34"/>
      <c r="C150" s="40">
        <f t="shared" si="20"/>
        <v>0</v>
      </c>
      <c r="D150" s="21"/>
      <c r="E150" s="19"/>
      <c r="F150" s="20"/>
      <c r="G150" s="43">
        <f t="shared" si="21"/>
        <v>0</v>
      </c>
      <c r="H150" s="21"/>
      <c r="I150" s="19"/>
      <c r="J150" s="20"/>
      <c r="K150" s="46">
        <f t="shared" si="22"/>
        <v>0</v>
      </c>
      <c r="L150" s="21"/>
      <c r="M150" s="19"/>
      <c r="N150" s="20"/>
      <c r="O150" s="46">
        <f t="shared" si="23"/>
        <v>0</v>
      </c>
      <c r="P150" s="82"/>
      <c r="Q150" s="19"/>
      <c r="R150" s="48"/>
      <c r="S150" s="46">
        <f t="shared" si="24"/>
        <v>0</v>
      </c>
    </row>
    <row r="151" spans="1:19" ht="15">
      <c r="A151" s="36">
        <v>146</v>
      </c>
      <c r="B151" s="34"/>
      <c r="C151" s="40">
        <f t="shared" si="20"/>
        <v>0</v>
      </c>
      <c r="D151" s="21"/>
      <c r="E151" s="19"/>
      <c r="F151" s="20"/>
      <c r="G151" s="43">
        <f t="shared" si="21"/>
        <v>0</v>
      </c>
      <c r="H151" s="21"/>
      <c r="I151" s="19"/>
      <c r="J151" s="20"/>
      <c r="K151" s="46">
        <f t="shared" si="22"/>
        <v>0</v>
      </c>
      <c r="L151" s="21"/>
      <c r="M151" s="19"/>
      <c r="N151" s="20"/>
      <c r="O151" s="46">
        <f t="shared" si="23"/>
        <v>0</v>
      </c>
      <c r="P151" s="82"/>
      <c r="Q151" s="19"/>
      <c r="R151" s="48"/>
      <c r="S151" s="46">
        <f t="shared" si="24"/>
        <v>0</v>
      </c>
    </row>
    <row r="152" spans="1:19" ht="15">
      <c r="A152" s="36">
        <v>147</v>
      </c>
      <c r="B152" s="34"/>
      <c r="C152" s="40">
        <f t="shared" si="20"/>
        <v>0</v>
      </c>
      <c r="D152" s="21"/>
      <c r="E152" s="19"/>
      <c r="F152" s="20"/>
      <c r="G152" s="43">
        <f t="shared" si="21"/>
        <v>0</v>
      </c>
      <c r="H152" s="21"/>
      <c r="I152" s="19"/>
      <c r="J152" s="20"/>
      <c r="K152" s="46">
        <f t="shared" si="22"/>
        <v>0</v>
      </c>
      <c r="L152" s="21"/>
      <c r="M152" s="19"/>
      <c r="N152" s="20"/>
      <c r="O152" s="46">
        <f t="shared" si="23"/>
        <v>0</v>
      </c>
      <c r="P152" s="82"/>
      <c r="Q152" s="19"/>
      <c r="R152" s="48"/>
      <c r="S152" s="46">
        <f t="shared" si="24"/>
        <v>0</v>
      </c>
    </row>
    <row r="153" spans="1:19" ht="15">
      <c r="A153" s="36">
        <v>148</v>
      </c>
      <c r="B153" s="34"/>
      <c r="C153" s="40">
        <f t="shared" si="20"/>
        <v>0</v>
      </c>
      <c r="D153" s="21"/>
      <c r="E153" s="19"/>
      <c r="F153" s="20"/>
      <c r="G153" s="43">
        <f t="shared" si="21"/>
        <v>0</v>
      </c>
      <c r="H153" s="21"/>
      <c r="I153" s="19"/>
      <c r="J153" s="20"/>
      <c r="K153" s="46">
        <f t="shared" si="22"/>
        <v>0</v>
      </c>
      <c r="L153" s="21"/>
      <c r="M153" s="19"/>
      <c r="N153" s="20"/>
      <c r="O153" s="46">
        <f t="shared" si="23"/>
        <v>0</v>
      </c>
      <c r="P153" s="82"/>
      <c r="Q153" s="19"/>
      <c r="R153" s="48"/>
      <c r="S153" s="46">
        <f t="shared" si="24"/>
        <v>0</v>
      </c>
    </row>
    <row r="154" spans="1:19" ht="15">
      <c r="A154" s="36">
        <v>149</v>
      </c>
      <c r="B154" s="34"/>
      <c r="C154" s="40">
        <f t="shared" si="20"/>
        <v>0</v>
      </c>
      <c r="D154" s="21"/>
      <c r="E154" s="19"/>
      <c r="F154" s="20"/>
      <c r="G154" s="43">
        <f t="shared" si="21"/>
        <v>0</v>
      </c>
      <c r="H154" s="21"/>
      <c r="I154" s="19"/>
      <c r="J154" s="20"/>
      <c r="K154" s="46">
        <f t="shared" si="22"/>
        <v>0</v>
      </c>
      <c r="L154" s="21"/>
      <c r="M154" s="19"/>
      <c r="N154" s="20"/>
      <c r="O154" s="46">
        <f t="shared" si="23"/>
        <v>0</v>
      </c>
      <c r="P154" s="82"/>
      <c r="Q154" s="19"/>
      <c r="R154" s="48"/>
      <c r="S154" s="46">
        <f t="shared" si="24"/>
        <v>0</v>
      </c>
    </row>
    <row r="155" spans="1:19" ht="15">
      <c r="A155" s="36">
        <v>150</v>
      </c>
      <c r="B155" s="34"/>
      <c r="C155" s="40">
        <f t="shared" si="20"/>
        <v>0</v>
      </c>
      <c r="D155" s="21"/>
      <c r="E155" s="19"/>
      <c r="F155" s="20"/>
      <c r="G155" s="43">
        <f t="shared" si="21"/>
        <v>0</v>
      </c>
      <c r="H155" s="21"/>
      <c r="I155" s="19"/>
      <c r="J155" s="20"/>
      <c r="K155" s="46">
        <f t="shared" si="22"/>
        <v>0</v>
      </c>
      <c r="L155" s="21"/>
      <c r="M155" s="19"/>
      <c r="N155" s="20"/>
      <c r="O155" s="46">
        <f t="shared" si="23"/>
        <v>0</v>
      </c>
      <c r="P155" s="82"/>
      <c r="Q155" s="19"/>
      <c r="R155" s="48"/>
      <c r="S155" s="46">
        <f t="shared" si="24"/>
        <v>0</v>
      </c>
    </row>
  </sheetData>
  <sheetProtection/>
  <mergeCells count="12">
    <mergeCell ref="L4:N4"/>
    <mergeCell ref="O4:O5"/>
    <mergeCell ref="B2:S2"/>
    <mergeCell ref="S4:S5"/>
    <mergeCell ref="B4:B5"/>
    <mergeCell ref="P4:R4"/>
    <mergeCell ref="A4:A5"/>
    <mergeCell ref="C4:C5"/>
    <mergeCell ref="H4:J4"/>
    <mergeCell ref="K4:K5"/>
    <mergeCell ref="D4:F4"/>
    <mergeCell ref="G4:G5"/>
  </mergeCells>
  <conditionalFormatting sqref="G6:G155">
    <cfRule type="top10" priority="13" dxfId="19" stopIfTrue="1" rank="1"/>
  </conditionalFormatting>
  <conditionalFormatting sqref="K6:K155">
    <cfRule type="top10" priority="9" dxfId="19" stopIfTrue="1" rank="1"/>
  </conditionalFormatting>
  <conditionalFormatting sqref="O6:O155">
    <cfRule type="top10" priority="5" dxfId="19" stopIfTrue="1" rank="1"/>
  </conditionalFormatting>
  <conditionalFormatting sqref="S6:S155">
    <cfRule type="top10" priority="1" dxfId="19" stopIfTrue="1" rank="1"/>
  </conditionalFormatting>
  <conditionalFormatting sqref="C6:C155">
    <cfRule type="expression" priority="35" dxfId="17" stopIfTrue="1">
      <formula>LARGE(($C$6:$C$130),MIN(1,COUNT($C$6:$C$130)))&lt;=C6</formula>
    </cfRule>
  </conditionalFormatting>
  <conditionalFormatting sqref="J6:J155">
    <cfRule type="expression" priority="36" dxfId="0" stopIfTrue="1">
      <formula>LARGE(($J$6:$J$130),MIN(1,COUNT($J$6:$J$130)))&lt;=J6</formula>
    </cfRule>
  </conditionalFormatting>
  <conditionalFormatting sqref="D6:D155">
    <cfRule type="expression" priority="37" dxfId="0" stopIfTrue="1">
      <formula>LARGE(($D$6:$D$130),MIN(1,COUNT($D$6:$D$130)))&lt;=D6</formula>
    </cfRule>
  </conditionalFormatting>
  <conditionalFormatting sqref="E6:E155">
    <cfRule type="expression" priority="38" dxfId="0" stopIfTrue="1">
      <formula>LARGE(($E$6:$E$130),MIN(1,COUNT($E$6:$E$130)))&lt;=E6</formula>
    </cfRule>
  </conditionalFormatting>
  <conditionalFormatting sqref="F6:F155">
    <cfRule type="expression" priority="39" dxfId="0" stopIfTrue="1">
      <formula>LARGE(($F$6:$F$130),MIN(1,COUNT($F$6:$F$130)))&lt;=F6</formula>
    </cfRule>
  </conditionalFormatting>
  <conditionalFormatting sqref="H6:H155">
    <cfRule type="expression" priority="40" dxfId="0" stopIfTrue="1">
      <formula>LARGE(($H$6:$H$130),MIN(1,COUNT($H$6:$H$130)))&lt;=H6</formula>
    </cfRule>
  </conditionalFormatting>
  <conditionalFormatting sqref="I6:I155">
    <cfRule type="expression" priority="41" dxfId="0" stopIfTrue="1">
      <formula>LARGE(($I$6:$I$130),MIN(1,COUNT($I$6:$I$130)))&lt;=I6</formula>
    </cfRule>
  </conditionalFormatting>
  <conditionalFormatting sqref="L6:L155">
    <cfRule type="expression" priority="42" dxfId="0" stopIfTrue="1">
      <formula>LARGE(($L$6:$L$130),MIN(1,COUNT($L$6:$L$130)))&lt;=L6</formula>
    </cfRule>
  </conditionalFormatting>
  <conditionalFormatting sqref="M6:M155">
    <cfRule type="expression" priority="43" dxfId="0" stopIfTrue="1">
      <formula>LARGE(($M$6:$M$130),MIN(1,COUNT($M$6:$M$130)))&lt;=M6</formula>
    </cfRule>
  </conditionalFormatting>
  <conditionalFormatting sqref="N6:N155">
    <cfRule type="expression" priority="44" dxfId="0" stopIfTrue="1">
      <formula>LARGE(($N$6:$N$130),MIN(1,COUNT($N$6:$N$130)))&lt;=N6</formula>
    </cfRule>
  </conditionalFormatting>
  <conditionalFormatting sqref="Q6:Q155">
    <cfRule type="expression" priority="46" dxfId="0" stopIfTrue="1">
      <formula>LARGE(($Q$6:$Q$130),MIN(1,COUNT($Q$6:$Q$130)))&lt;=Q6</formula>
    </cfRule>
  </conditionalFormatting>
  <conditionalFormatting sqref="R6:R155">
    <cfRule type="expression" priority="47" dxfId="0" stopIfTrue="1">
      <formula>LARGE(($R$6:$R$130),MIN(1,COUNT($R$6:$R$130)))&lt;=R6</formula>
    </cfRule>
  </conditionalFormatting>
  <conditionalFormatting sqref="P6:P155">
    <cfRule type="expression" priority="64" dxfId="0" stopIfTrue="1">
      <formula>LARGE(($P$6:$P$130),MIN(1,COUNT($P$6:$P$130)))&lt;=P6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2:M1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5.8515625" style="0" customWidth="1"/>
    <col min="2" max="2" width="14.8515625" style="0" customWidth="1"/>
    <col min="3" max="3" width="11.57421875" style="15" customWidth="1"/>
    <col min="4" max="4" width="15.00390625" style="15" customWidth="1"/>
    <col min="5" max="5" width="15.57421875" style="15" customWidth="1"/>
    <col min="8" max="8" width="20.140625" style="0" bestFit="1" customWidth="1"/>
    <col min="9" max="9" width="16.140625" style="0" customWidth="1"/>
    <col min="10" max="10" width="34.28125" style="15" bestFit="1" customWidth="1"/>
  </cols>
  <sheetData>
    <row r="2" spans="1:10" ht="18">
      <c r="A2" s="98" t="s">
        <v>62</v>
      </c>
      <c r="B2" s="98"/>
      <c r="C2" s="98"/>
      <c r="D2" s="98"/>
      <c r="E2" s="98"/>
      <c r="G2" s="98" t="s">
        <v>65</v>
      </c>
      <c r="H2" s="98"/>
      <c r="I2" s="98"/>
      <c r="J2" s="98"/>
    </row>
    <row r="4" spans="1:10" ht="20.25" customHeight="1">
      <c r="A4" s="3"/>
      <c r="B4" s="3" t="s">
        <v>32</v>
      </c>
      <c r="C4" s="17" t="s">
        <v>60</v>
      </c>
      <c r="D4" s="50" t="s">
        <v>63</v>
      </c>
      <c r="E4" s="50" t="s">
        <v>64</v>
      </c>
      <c r="G4" s="3"/>
      <c r="H4" s="3" t="s">
        <v>32</v>
      </c>
      <c r="I4" s="17" t="s">
        <v>60</v>
      </c>
      <c r="J4" s="16" t="s">
        <v>66</v>
      </c>
    </row>
    <row r="5" spans="1:10" ht="15">
      <c r="A5" s="2">
        <v>1</v>
      </c>
      <c r="B5" s="5" t="s">
        <v>37</v>
      </c>
      <c r="C5" s="30">
        <f aca="true" t="shared" si="0" ref="C5:C36">D5*200+E5*200</f>
        <v>3758.0006</v>
      </c>
      <c r="D5" s="91">
        <v>18.790003</v>
      </c>
      <c r="E5" s="19"/>
      <c r="G5" s="2">
        <v>1</v>
      </c>
      <c r="H5" s="5" t="s">
        <v>158</v>
      </c>
      <c r="I5" s="30">
        <f aca="true" t="shared" si="1" ref="I5:I36">J5/40</f>
        <v>2051.275</v>
      </c>
      <c r="J5" s="89">
        <v>82051</v>
      </c>
    </row>
    <row r="6" spans="1:10" ht="15">
      <c r="A6" s="2">
        <v>2</v>
      </c>
      <c r="B6" s="5" t="s">
        <v>33</v>
      </c>
      <c r="C6" s="30">
        <f t="shared" si="0"/>
        <v>2403.2288000000003</v>
      </c>
      <c r="D6" s="91">
        <v>12.016144</v>
      </c>
      <c r="E6" s="19"/>
      <c r="G6" s="2">
        <v>2</v>
      </c>
      <c r="H6" s="5" t="s">
        <v>95</v>
      </c>
      <c r="I6" s="30">
        <f t="shared" si="1"/>
        <v>1827.8</v>
      </c>
      <c r="J6" s="88">
        <v>73112</v>
      </c>
    </row>
    <row r="7" spans="1:13" ht="15">
      <c r="A7" s="2">
        <v>3</v>
      </c>
      <c r="B7" s="5" t="s">
        <v>5</v>
      </c>
      <c r="C7" s="30">
        <f t="shared" si="0"/>
        <v>1416.3598</v>
      </c>
      <c r="D7" s="91">
        <v>7.081799</v>
      </c>
      <c r="E7" s="19"/>
      <c r="G7" s="2">
        <v>3</v>
      </c>
      <c r="H7" s="5" t="s">
        <v>103</v>
      </c>
      <c r="I7" s="30">
        <f t="shared" si="1"/>
        <v>946.975</v>
      </c>
      <c r="J7" s="89">
        <v>37879</v>
      </c>
      <c r="K7" s="86"/>
      <c r="L7" s="87"/>
      <c r="M7" s="85"/>
    </row>
    <row r="8" spans="1:13" ht="15">
      <c r="A8" s="2">
        <v>4</v>
      </c>
      <c r="B8" s="5" t="s">
        <v>7</v>
      </c>
      <c r="C8" s="30">
        <f t="shared" si="0"/>
        <v>1414.642</v>
      </c>
      <c r="D8" s="91">
        <v>7.07321</v>
      </c>
      <c r="E8" s="19"/>
      <c r="G8" s="2">
        <v>4</v>
      </c>
      <c r="H8" s="5" t="s">
        <v>160</v>
      </c>
      <c r="I8" s="30">
        <f t="shared" si="1"/>
        <v>864.45</v>
      </c>
      <c r="J8" s="89">
        <v>34578</v>
      </c>
      <c r="K8" s="86"/>
      <c r="L8" s="85"/>
      <c r="M8" s="85"/>
    </row>
    <row r="9" spans="1:13" ht="15">
      <c r="A9" s="2">
        <v>5</v>
      </c>
      <c r="B9" s="5" t="s">
        <v>1</v>
      </c>
      <c r="C9" s="30">
        <f t="shared" si="0"/>
        <v>565.653</v>
      </c>
      <c r="D9" s="91">
        <v>2.828265</v>
      </c>
      <c r="E9" s="19"/>
      <c r="G9" s="2">
        <v>5</v>
      </c>
      <c r="H9" s="5" t="s">
        <v>159</v>
      </c>
      <c r="I9" s="30">
        <f t="shared" si="1"/>
        <v>752.175</v>
      </c>
      <c r="J9" s="19">
        <v>30087</v>
      </c>
      <c r="K9" s="86"/>
      <c r="L9" s="85"/>
      <c r="M9" s="85"/>
    </row>
    <row r="10" spans="1:13" ht="15">
      <c r="A10" s="2">
        <v>6</v>
      </c>
      <c r="B10" s="5" t="s">
        <v>157</v>
      </c>
      <c r="C10" s="30">
        <f t="shared" si="0"/>
        <v>467.58119999999997</v>
      </c>
      <c r="D10" s="91">
        <v>2.337906</v>
      </c>
      <c r="E10" s="19"/>
      <c r="G10" s="2">
        <v>6</v>
      </c>
      <c r="H10" s="5" t="s">
        <v>97</v>
      </c>
      <c r="I10" s="30">
        <f t="shared" si="1"/>
        <v>537.525</v>
      </c>
      <c r="J10" s="89">
        <v>21501</v>
      </c>
      <c r="K10" s="86"/>
      <c r="L10" s="85"/>
      <c r="M10" s="85"/>
    </row>
    <row r="11" spans="1:13" ht="15">
      <c r="A11" s="2">
        <v>7</v>
      </c>
      <c r="B11" s="5" t="s">
        <v>90</v>
      </c>
      <c r="C11" s="30">
        <f t="shared" si="0"/>
        <v>297.669</v>
      </c>
      <c r="D11" s="91">
        <v>1.488345</v>
      </c>
      <c r="E11" s="19"/>
      <c r="G11" s="2">
        <v>7</v>
      </c>
      <c r="H11" s="5" t="s">
        <v>176</v>
      </c>
      <c r="I11" s="30">
        <f t="shared" si="1"/>
        <v>509.65</v>
      </c>
      <c r="J11" s="89">
        <v>20386</v>
      </c>
      <c r="K11" s="86"/>
      <c r="L11" s="85"/>
      <c r="M11" s="85"/>
    </row>
    <row r="12" spans="1:13" ht="15">
      <c r="A12" s="2">
        <v>8</v>
      </c>
      <c r="B12" s="5" t="s">
        <v>118</v>
      </c>
      <c r="C12" s="30">
        <f t="shared" si="0"/>
        <v>291.30060000000003</v>
      </c>
      <c r="D12" s="91">
        <v>1.456503</v>
      </c>
      <c r="E12" s="19"/>
      <c r="G12" s="2">
        <v>8</v>
      </c>
      <c r="H12" s="5" t="s">
        <v>147</v>
      </c>
      <c r="I12" s="30">
        <f t="shared" si="1"/>
        <v>480.8</v>
      </c>
      <c r="J12" s="89">
        <v>19232</v>
      </c>
      <c r="K12" s="86"/>
      <c r="L12" s="85"/>
      <c r="M12" s="85"/>
    </row>
    <row r="13" spans="1:13" ht="15">
      <c r="A13" s="2">
        <v>9</v>
      </c>
      <c r="B13" s="5" t="s">
        <v>113</v>
      </c>
      <c r="C13" s="30">
        <f t="shared" si="0"/>
        <v>283.573</v>
      </c>
      <c r="D13" s="91">
        <v>1.417865</v>
      </c>
      <c r="E13" s="19"/>
      <c r="G13" s="2">
        <v>9</v>
      </c>
      <c r="H13" s="5" t="s">
        <v>6</v>
      </c>
      <c r="I13" s="30">
        <f t="shared" si="1"/>
        <v>458.65</v>
      </c>
      <c r="J13" s="89">
        <v>18346</v>
      </c>
      <c r="K13" s="86"/>
      <c r="L13" s="85"/>
      <c r="M13" s="85"/>
    </row>
    <row r="14" spans="1:13" ht="15">
      <c r="A14" s="2">
        <v>10</v>
      </c>
      <c r="B14" s="5" t="s">
        <v>18</v>
      </c>
      <c r="C14" s="30">
        <f t="shared" si="0"/>
        <v>191.45700000000002</v>
      </c>
      <c r="D14" s="91">
        <v>0.957285</v>
      </c>
      <c r="E14" s="19"/>
      <c r="G14" s="2">
        <v>10</v>
      </c>
      <c r="H14" s="5" t="s">
        <v>99</v>
      </c>
      <c r="I14" s="30">
        <f t="shared" si="1"/>
        <v>445.7</v>
      </c>
      <c r="J14" s="89">
        <v>17828</v>
      </c>
      <c r="K14" s="86"/>
      <c r="L14" s="85"/>
      <c r="M14" s="85"/>
    </row>
    <row r="15" spans="1:13" ht="15">
      <c r="A15" s="2">
        <v>11</v>
      </c>
      <c r="B15" s="5" t="s">
        <v>126</v>
      </c>
      <c r="C15" s="30">
        <f t="shared" si="0"/>
        <v>183.3442</v>
      </c>
      <c r="D15" s="90">
        <v>0.916721</v>
      </c>
      <c r="E15" s="19"/>
      <c r="G15" s="2">
        <v>11</v>
      </c>
      <c r="H15" s="5" t="s">
        <v>173</v>
      </c>
      <c r="I15" s="30">
        <f t="shared" si="1"/>
        <v>377.3</v>
      </c>
      <c r="J15" s="89">
        <v>15092</v>
      </c>
      <c r="K15" s="86"/>
      <c r="L15" s="85"/>
      <c r="M15" s="85"/>
    </row>
    <row r="16" spans="1:13" ht="15">
      <c r="A16" s="2">
        <v>12</v>
      </c>
      <c r="B16" s="5" t="s">
        <v>110</v>
      </c>
      <c r="C16" s="30">
        <f t="shared" si="0"/>
        <v>135.663</v>
      </c>
      <c r="D16" s="91">
        <v>0.678315</v>
      </c>
      <c r="E16" s="19"/>
      <c r="G16" s="2">
        <v>12</v>
      </c>
      <c r="H16" s="5" t="s">
        <v>100</v>
      </c>
      <c r="I16" s="30">
        <f t="shared" si="1"/>
        <v>338.15</v>
      </c>
      <c r="J16" s="89">
        <v>13526</v>
      </c>
      <c r="K16" s="86"/>
      <c r="L16" s="85"/>
      <c r="M16" s="85"/>
    </row>
    <row r="17" spans="1:13" ht="15">
      <c r="A17" s="2">
        <v>13</v>
      </c>
      <c r="B17" s="5" t="s">
        <v>21</v>
      </c>
      <c r="C17" s="30">
        <f t="shared" si="0"/>
        <v>116.12039999999999</v>
      </c>
      <c r="D17" s="91">
        <v>0.580602</v>
      </c>
      <c r="E17" s="19"/>
      <c r="G17" s="2">
        <v>13</v>
      </c>
      <c r="H17" s="5" t="s">
        <v>177</v>
      </c>
      <c r="I17" s="30">
        <f t="shared" si="1"/>
        <v>302.55</v>
      </c>
      <c r="J17" s="89">
        <v>12102</v>
      </c>
      <c r="K17" s="86"/>
      <c r="L17" s="85"/>
      <c r="M17" s="85"/>
    </row>
    <row r="18" spans="1:13" ht="15">
      <c r="A18" s="2">
        <v>14</v>
      </c>
      <c r="B18" s="5" t="s">
        <v>49</v>
      </c>
      <c r="C18" s="30">
        <f t="shared" si="0"/>
        <v>103.34259999999999</v>
      </c>
      <c r="D18" s="91">
        <v>0.516713</v>
      </c>
      <c r="E18" s="19"/>
      <c r="G18" s="2">
        <v>14</v>
      </c>
      <c r="H18" s="5" t="s">
        <v>170</v>
      </c>
      <c r="I18" s="30">
        <f t="shared" si="1"/>
        <v>276.05</v>
      </c>
      <c r="J18" s="89">
        <v>11042</v>
      </c>
      <c r="K18" s="86"/>
      <c r="L18" s="85"/>
      <c r="M18" s="85"/>
    </row>
    <row r="19" spans="1:13" ht="15">
      <c r="A19" s="2">
        <v>15</v>
      </c>
      <c r="B19" s="5" t="s">
        <v>95</v>
      </c>
      <c r="C19" s="30">
        <f t="shared" si="0"/>
        <v>86.4182</v>
      </c>
      <c r="D19" s="91">
        <v>0.432091</v>
      </c>
      <c r="E19" s="19"/>
      <c r="G19" s="2">
        <v>15</v>
      </c>
      <c r="H19" s="5" t="s">
        <v>38</v>
      </c>
      <c r="I19" s="30">
        <f t="shared" si="1"/>
        <v>274.325</v>
      </c>
      <c r="J19" s="89">
        <v>10973</v>
      </c>
      <c r="K19" s="86"/>
      <c r="L19" s="85"/>
      <c r="M19" s="85"/>
    </row>
    <row r="20" spans="1:13" ht="15">
      <c r="A20" s="2">
        <v>16</v>
      </c>
      <c r="B20" s="5" t="s">
        <v>144</v>
      </c>
      <c r="C20" s="30">
        <f t="shared" si="0"/>
        <v>50.522800000000004</v>
      </c>
      <c r="D20" s="19">
        <v>0.252614</v>
      </c>
      <c r="E20" s="19"/>
      <c r="G20" s="2">
        <v>16</v>
      </c>
      <c r="H20" s="5" t="s">
        <v>179</v>
      </c>
      <c r="I20" s="30">
        <f t="shared" si="1"/>
        <v>264.9</v>
      </c>
      <c r="J20" s="19">
        <v>10596</v>
      </c>
      <c r="K20" s="86"/>
      <c r="L20" s="85"/>
      <c r="M20" s="85"/>
    </row>
    <row r="21" spans="1:13" ht="15">
      <c r="A21" s="2">
        <v>17</v>
      </c>
      <c r="B21" s="5" t="s">
        <v>9</v>
      </c>
      <c r="C21" s="30">
        <f t="shared" si="0"/>
        <v>48.8322</v>
      </c>
      <c r="D21" s="91">
        <v>0.244161</v>
      </c>
      <c r="E21" s="19"/>
      <c r="G21" s="2">
        <v>17</v>
      </c>
      <c r="H21" s="5" t="s">
        <v>0</v>
      </c>
      <c r="I21" s="30">
        <f t="shared" si="1"/>
        <v>258.55</v>
      </c>
      <c r="J21" s="19">
        <v>10342</v>
      </c>
      <c r="K21" s="86"/>
      <c r="L21" s="85"/>
      <c r="M21" s="85"/>
    </row>
    <row r="22" spans="1:13" ht="15" customHeight="1">
      <c r="A22" s="2">
        <v>18</v>
      </c>
      <c r="B22" s="5" t="s">
        <v>35</v>
      </c>
      <c r="C22" s="30">
        <f t="shared" si="0"/>
        <v>46.9764</v>
      </c>
      <c r="D22" s="91">
        <v>0.234882</v>
      </c>
      <c r="E22" s="19"/>
      <c r="G22" s="2">
        <v>18</v>
      </c>
      <c r="H22" s="5" t="s">
        <v>94</v>
      </c>
      <c r="I22" s="30">
        <f t="shared" si="1"/>
        <v>257</v>
      </c>
      <c r="J22" s="89">
        <v>10280</v>
      </c>
      <c r="K22" s="86"/>
      <c r="L22" s="85"/>
      <c r="M22" s="85"/>
    </row>
    <row r="23" spans="1:13" ht="15">
      <c r="A23" s="2">
        <v>19</v>
      </c>
      <c r="B23" s="5" t="s">
        <v>44</v>
      </c>
      <c r="C23" s="30">
        <f t="shared" si="0"/>
        <v>42.0862</v>
      </c>
      <c r="D23" s="19">
        <v>0.210431</v>
      </c>
      <c r="E23" s="19"/>
      <c r="G23" s="2">
        <v>19</v>
      </c>
      <c r="H23" s="5" t="s">
        <v>1</v>
      </c>
      <c r="I23" s="30">
        <f t="shared" si="1"/>
        <v>245.275</v>
      </c>
      <c r="J23" s="89">
        <v>9811</v>
      </c>
      <c r="K23" s="86"/>
      <c r="L23" s="85"/>
      <c r="M23" s="85"/>
    </row>
    <row r="24" spans="1:13" ht="15">
      <c r="A24" s="2">
        <v>20</v>
      </c>
      <c r="B24" s="5" t="s">
        <v>30</v>
      </c>
      <c r="C24" s="30">
        <f t="shared" si="0"/>
        <v>39.583600000000004</v>
      </c>
      <c r="D24" s="91">
        <v>0.197918</v>
      </c>
      <c r="E24" s="19"/>
      <c r="G24" s="2">
        <v>20</v>
      </c>
      <c r="H24" s="5" t="s">
        <v>143</v>
      </c>
      <c r="I24" s="30">
        <f t="shared" si="1"/>
        <v>234.675</v>
      </c>
      <c r="J24" s="89">
        <v>9387</v>
      </c>
      <c r="K24" s="86"/>
      <c r="L24" s="85"/>
      <c r="M24" s="85"/>
    </row>
    <row r="25" spans="1:13" ht="15">
      <c r="A25" s="2">
        <v>21</v>
      </c>
      <c r="B25" s="5" t="s">
        <v>147</v>
      </c>
      <c r="C25" s="30">
        <f t="shared" si="0"/>
        <v>36.4272</v>
      </c>
      <c r="D25" s="92">
        <v>0.182136</v>
      </c>
      <c r="E25" s="19"/>
      <c r="G25" s="2">
        <v>21</v>
      </c>
      <c r="H25" s="5" t="s">
        <v>130</v>
      </c>
      <c r="I25" s="30">
        <f t="shared" si="1"/>
        <v>221.6</v>
      </c>
      <c r="J25" s="89">
        <v>8864</v>
      </c>
      <c r="K25" s="86"/>
      <c r="L25" s="85"/>
      <c r="M25" s="85"/>
    </row>
    <row r="26" spans="1:13" ht="15">
      <c r="A26" s="2">
        <v>22</v>
      </c>
      <c r="B26" s="5" t="s">
        <v>192</v>
      </c>
      <c r="C26" s="30">
        <f t="shared" si="0"/>
        <v>36.3254</v>
      </c>
      <c r="D26" s="19">
        <v>0.181627</v>
      </c>
      <c r="E26" s="19"/>
      <c r="G26" s="2">
        <v>22</v>
      </c>
      <c r="H26" s="5" t="s">
        <v>190</v>
      </c>
      <c r="I26" s="30">
        <f t="shared" si="1"/>
        <v>207.675</v>
      </c>
      <c r="J26" s="89">
        <v>8307</v>
      </c>
      <c r="K26" s="86"/>
      <c r="L26" s="85"/>
      <c r="M26" s="85"/>
    </row>
    <row r="27" spans="1:13" ht="15">
      <c r="A27" s="2">
        <v>23</v>
      </c>
      <c r="B27" s="5" t="s">
        <v>121</v>
      </c>
      <c r="C27" s="30">
        <f t="shared" si="0"/>
        <v>32.0728</v>
      </c>
      <c r="D27" s="91">
        <v>0.160364</v>
      </c>
      <c r="E27" s="19"/>
      <c r="G27" s="2">
        <v>23</v>
      </c>
      <c r="H27" s="5" t="s">
        <v>169</v>
      </c>
      <c r="I27" s="30">
        <f t="shared" si="1"/>
        <v>205.325</v>
      </c>
      <c r="J27" s="89">
        <v>8213</v>
      </c>
      <c r="K27" s="86"/>
      <c r="L27" s="85"/>
      <c r="M27" s="85"/>
    </row>
    <row r="28" spans="1:13" ht="15">
      <c r="A28" s="2">
        <v>24</v>
      </c>
      <c r="B28" s="5" t="s">
        <v>154</v>
      </c>
      <c r="C28" s="30">
        <f t="shared" si="0"/>
        <v>25.580199999999998</v>
      </c>
      <c r="D28" s="19">
        <v>0.127901</v>
      </c>
      <c r="E28" s="19"/>
      <c r="G28" s="2">
        <v>24</v>
      </c>
      <c r="H28" s="5" t="s">
        <v>154</v>
      </c>
      <c r="I28" s="30">
        <f t="shared" si="1"/>
        <v>205.3</v>
      </c>
      <c r="J28" s="89">
        <v>8212</v>
      </c>
      <c r="K28" s="86"/>
      <c r="L28" s="85"/>
      <c r="M28" s="85"/>
    </row>
    <row r="29" spans="1:13" ht="15">
      <c r="A29" s="2">
        <v>25</v>
      </c>
      <c r="B29" s="5" t="s">
        <v>106</v>
      </c>
      <c r="C29" s="30">
        <f t="shared" si="0"/>
        <v>18.554000000000002</v>
      </c>
      <c r="D29" s="91">
        <v>0.09277</v>
      </c>
      <c r="E29" s="19"/>
      <c r="G29" s="2">
        <v>25</v>
      </c>
      <c r="H29" s="5" t="s">
        <v>96</v>
      </c>
      <c r="I29" s="30">
        <f t="shared" si="1"/>
        <v>188.225</v>
      </c>
      <c r="J29" s="89">
        <v>7529</v>
      </c>
      <c r="K29" s="86"/>
      <c r="L29" s="85"/>
      <c r="M29" s="85"/>
    </row>
    <row r="30" spans="1:13" ht="15">
      <c r="A30" s="2">
        <v>26</v>
      </c>
      <c r="B30" s="5" t="s">
        <v>100</v>
      </c>
      <c r="C30" s="30">
        <f t="shared" si="0"/>
        <v>14.382</v>
      </c>
      <c r="D30" s="19">
        <v>0.07191</v>
      </c>
      <c r="E30" s="19"/>
      <c r="G30" s="2">
        <v>26</v>
      </c>
      <c r="H30" s="5" t="s">
        <v>104</v>
      </c>
      <c r="I30" s="30">
        <f t="shared" si="1"/>
        <v>184.525</v>
      </c>
      <c r="J30" s="89">
        <v>7381</v>
      </c>
      <c r="K30" s="86"/>
      <c r="L30" s="85"/>
      <c r="M30" s="85"/>
    </row>
    <row r="31" spans="1:13" ht="15">
      <c r="A31" s="2">
        <v>27</v>
      </c>
      <c r="B31" s="5" t="s">
        <v>20</v>
      </c>
      <c r="C31" s="30">
        <f t="shared" si="0"/>
        <v>10.3738</v>
      </c>
      <c r="D31" s="19">
        <v>0.051869</v>
      </c>
      <c r="E31" s="19"/>
      <c r="G31" s="2">
        <v>27</v>
      </c>
      <c r="H31" s="5" t="s">
        <v>171</v>
      </c>
      <c r="I31" s="30">
        <f t="shared" si="1"/>
        <v>176.1</v>
      </c>
      <c r="J31" s="89">
        <v>7044</v>
      </c>
      <c r="K31" s="86"/>
      <c r="L31" s="85"/>
      <c r="M31" s="85"/>
    </row>
    <row r="32" spans="1:13" ht="15">
      <c r="A32" s="2">
        <v>28</v>
      </c>
      <c r="B32" s="5" t="s">
        <v>127</v>
      </c>
      <c r="C32" s="30">
        <f t="shared" si="0"/>
        <v>0.127</v>
      </c>
      <c r="D32" s="19">
        <v>0.000635</v>
      </c>
      <c r="E32" s="19"/>
      <c r="G32" s="2">
        <v>28</v>
      </c>
      <c r="H32" s="5" t="s">
        <v>119</v>
      </c>
      <c r="I32" s="30">
        <f t="shared" si="1"/>
        <v>166.05</v>
      </c>
      <c r="J32" s="89">
        <v>6642</v>
      </c>
      <c r="K32" s="86"/>
      <c r="L32" s="85"/>
      <c r="M32" s="85"/>
    </row>
    <row r="33" spans="1:10" ht="15">
      <c r="A33" s="2">
        <v>29</v>
      </c>
      <c r="B33" s="5" t="s">
        <v>93</v>
      </c>
      <c r="C33" s="30">
        <f t="shared" si="0"/>
        <v>0.12279999999999999</v>
      </c>
      <c r="D33" s="19">
        <v>0.000614</v>
      </c>
      <c r="E33" s="19"/>
      <c r="G33" s="2">
        <v>29</v>
      </c>
      <c r="H33" s="5" t="s">
        <v>144</v>
      </c>
      <c r="I33" s="30">
        <f t="shared" si="1"/>
        <v>163.45</v>
      </c>
      <c r="J33" s="89">
        <v>6538</v>
      </c>
    </row>
    <row r="34" spans="1:10" ht="15">
      <c r="A34" s="2">
        <v>30</v>
      </c>
      <c r="B34" s="5" t="s">
        <v>156</v>
      </c>
      <c r="C34" s="30">
        <f t="shared" si="0"/>
        <v>0</v>
      </c>
      <c r="D34" s="19"/>
      <c r="E34" s="19"/>
      <c r="G34" s="2">
        <v>30</v>
      </c>
      <c r="H34" s="5" t="s">
        <v>106</v>
      </c>
      <c r="I34" s="30">
        <f t="shared" si="1"/>
        <v>159.075</v>
      </c>
      <c r="J34" s="89">
        <v>6363</v>
      </c>
    </row>
    <row r="35" spans="1:10" ht="15">
      <c r="A35" s="2">
        <v>31</v>
      </c>
      <c r="B35" s="5" t="s">
        <v>108</v>
      </c>
      <c r="C35" s="30">
        <f t="shared" si="0"/>
        <v>0</v>
      </c>
      <c r="D35" s="91"/>
      <c r="E35" s="19"/>
      <c r="G35" s="2">
        <v>31</v>
      </c>
      <c r="H35" s="5" t="s">
        <v>33</v>
      </c>
      <c r="I35" s="30">
        <f t="shared" si="1"/>
        <v>154.625</v>
      </c>
      <c r="J35" s="89">
        <v>6185</v>
      </c>
    </row>
    <row r="36" spans="1:10" ht="15">
      <c r="A36" s="2">
        <v>32</v>
      </c>
      <c r="B36" s="5" t="s">
        <v>2</v>
      </c>
      <c r="C36" s="30">
        <f t="shared" si="0"/>
        <v>0</v>
      </c>
      <c r="D36" s="91"/>
      <c r="E36" s="19"/>
      <c r="G36" s="2">
        <v>32</v>
      </c>
      <c r="H36" s="5" t="s">
        <v>115</v>
      </c>
      <c r="I36" s="30">
        <f t="shared" si="1"/>
        <v>146.725</v>
      </c>
      <c r="J36" s="89">
        <v>5869</v>
      </c>
    </row>
    <row r="37" spans="1:10" ht="15">
      <c r="A37" s="2">
        <v>33</v>
      </c>
      <c r="B37" s="5" t="s">
        <v>89</v>
      </c>
      <c r="C37" s="30">
        <f aca="true" t="shared" si="2" ref="C37:C68">D37*200+E37*200</f>
        <v>0</v>
      </c>
      <c r="D37" s="91"/>
      <c r="E37" s="19"/>
      <c r="G37" s="2">
        <v>33</v>
      </c>
      <c r="H37" s="5" t="s">
        <v>188</v>
      </c>
      <c r="I37" s="30">
        <f aca="true" t="shared" si="3" ref="I37:I68">J37/40</f>
        <v>133.475</v>
      </c>
      <c r="J37" s="89">
        <v>5339</v>
      </c>
    </row>
    <row r="38" spans="1:10" ht="15">
      <c r="A38" s="2">
        <v>34</v>
      </c>
      <c r="B38" s="5" t="s">
        <v>22</v>
      </c>
      <c r="C38" s="30">
        <f t="shared" si="2"/>
        <v>0</v>
      </c>
      <c r="D38" s="91"/>
      <c r="E38" s="19"/>
      <c r="G38" s="2">
        <v>34</v>
      </c>
      <c r="H38" s="5" t="s">
        <v>185</v>
      </c>
      <c r="I38" s="30">
        <f t="shared" si="3"/>
        <v>133.475</v>
      </c>
      <c r="J38" s="89">
        <v>5339</v>
      </c>
    </row>
    <row r="39" spans="1:10" ht="15">
      <c r="A39" s="2">
        <v>35</v>
      </c>
      <c r="B39" s="5" t="s">
        <v>11</v>
      </c>
      <c r="C39" s="30">
        <f t="shared" si="2"/>
        <v>0</v>
      </c>
      <c r="D39" s="91"/>
      <c r="E39" s="19"/>
      <c r="G39" s="2">
        <v>35</v>
      </c>
      <c r="H39" s="5" t="s">
        <v>18</v>
      </c>
      <c r="I39" s="30">
        <f t="shared" si="3"/>
        <v>122.55</v>
      </c>
      <c r="J39" s="89">
        <v>4902</v>
      </c>
    </row>
    <row r="40" spans="1:10" ht="15">
      <c r="A40" s="2">
        <v>36</v>
      </c>
      <c r="B40" s="5" t="s">
        <v>176</v>
      </c>
      <c r="C40" s="30">
        <f t="shared" si="2"/>
        <v>0</v>
      </c>
      <c r="D40" s="91"/>
      <c r="E40" s="19"/>
      <c r="G40" s="2">
        <v>36</v>
      </c>
      <c r="H40" s="5" t="s">
        <v>114</v>
      </c>
      <c r="I40" s="30">
        <f t="shared" si="3"/>
        <v>95.3</v>
      </c>
      <c r="J40" s="89">
        <v>3812</v>
      </c>
    </row>
    <row r="41" spans="1:10" ht="15">
      <c r="A41" s="2">
        <v>37</v>
      </c>
      <c r="B41" s="5" t="s">
        <v>164</v>
      </c>
      <c r="C41" s="30">
        <f t="shared" si="2"/>
        <v>0</v>
      </c>
      <c r="D41" s="91"/>
      <c r="E41" s="19"/>
      <c r="G41" s="2">
        <v>37</v>
      </c>
      <c r="H41" s="5" t="s">
        <v>102</v>
      </c>
      <c r="I41" s="30">
        <f t="shared" si="3"/>
        <v>92.225</v>
      </c>
      <c r="J41" s="89">
        <v>3689</v>
      </c>
    </row>
    <row r="42" spans="1:10" ht="15">
      <c r="A42" s="2">
        <v>38</v>
      </c>
      <c r="B42" s="5" t="s">
        <v>99</v>
      </c>
      <c r="C42" s="30">
        <f t="shared" si="2"/>
        <v>0</v>
      </c>
      <c r="D42" s="91"/>
      <c r="E42" s="19"/>
      <c r="G42" s="2">
        <v>38</v>
      </c>
      <c r="H42" s="5" t="s">
        <v>191</v>
      </c>
      <c r="I42" s="30">
        <f t="shared" si="3"/>
        <v>91.325</v>
      </c>
      <c r="J42" s="89">
        <v>3653</v>
      </c>
    </row>
    <row r="43" spans="1:10" ht="15">
      <c r="A43" s="2">
        <v>39</v>
      </c>
      <c r="B43" s="5" t="s">
        <v>97</v>
      </c>
      <c r="C43" s="30">
        <f t="shared" si="2"/>
        <v>0</v>
      </c>
      <c r="D43" s="91"/>
      <c r="E43" s="19"/>
      <c r="G43" s="2">
        <v>39</v>
      </c>
      <c r="H43" s="5" t="s">
        <v>174</v>
      </c>
      <c r="I43" s="30">
        <f t="shared" si="3"/>
        <v>91.325</v>
      </c>
      <c r="J43" s="89">
        <v>3653</v>
      </c>
    </row>
    <row r="44" spans="1:10" ht="15">
      <c r="A44" s="2">
        <v>40</v>
      </c>
      <c r="B44" s="5" t="s">
        <v>13</v>
      </c>
      <c r="C44" s="30">
        <f t="shared" si="2"/>
        <v>0</v>
      </c>
      <c r="D44" s="91"/>
      <c r="E44" s="19"/>
      <c r="G44" s="2">
        <v>40</v>
      </c>
      <c r="H44" s="5" t="s">
        <v>181</v>
      </c>
      <c r="I44" s="30">
        <f t="shared" si="3"/>
        <v>91.325</v>
      </c>
      <c r="J44" s="19">
        <v>3653</v>
      </c>
    </row>
    <row r="45" spans="1:10" ht="15">
      <c r="A45" s="2">
        <v>41</v>
      </c>
      <c r="B45" s="5" t="s">
        <v>27</v>
      </c>
      <c r="C45" s="30">
        <f t="shared" si="2"/>
        <v>0</v>
      </c>
      <c r="D45" s="91"/>
      <c r="E45" s="19"/>
      <c r="G45" s="2">
        <v>41</v>
      </c>
      <c r="H45" s="5" t="s">
        <v>22</v>
      </c>
      <c r="I45" s="30">
        <f t="shared" si="3"/>
        <v>91.1</v>
      </c>
      <c r="J45" s="89">
        <v>3644</v>
      </c>
    </row>
    <row r="46" spans="1:10" ht="15">
      <c r="A46" s="2">
        <v>42</v>
      </c>
      <c r="B46" s="5" t="s">
        <v>149</v>
      </c>
      <c r="C46" s="30">
        <f t="shared" si="2"/>
        <v>0</v>
      </c>
      <c r="D46" s="91"/>
      <c r="E46" s="19"/>
      <c r="G46" s="2">
        <v>42</v>
      </c>
      <c r="H46" s="5" t="s">
        <v>116</v>
      </c>
      <c r="I46" s="30">
        <f t="shared" si="3"/>
        <v>89.45</v>
      </c>
      <c r="J46" s="89">
        <v>3578</v>
      </c>
    </row>
    <row r="47" spans="1:10" ht="15">
      <c r="A47" s="2">
        <v>43</v>
      </c>
      <c r="B47" s="5" t="s">
        <v>166</v>
      </c>
      <c r="C47" s="30">
        <f t="shared" si="2"/>
        <v>0</v>
      </c>
      <c r="D47" s="91"/>
      <c r="E47" s="19"/>
      <c r="G47" s="2">
        <v>43</v>
      </c>
      <c r="H47" s="5" t="s">
        <v>123</v>
      </c>
      <c r="I47" s="30">
        <f t="shared" si="3"/>
        <v>73.9</v>
      </c>
      <c r="J47" s="89">
        <v>2956</v>
      </c>
    </row>
    <row r="48" spans="1:10" ht="15">
      <c r="A48" s="2">
        <v>44</v>
      </c>
      <c r="B48" s="5" t="s">
        <v>25</v>
      </c>
      <c r="C48" s="30">
        <f t="shared" si="2"/>
        <v>0</v>
      </c>
      <c r="D48" s="91"/>
      <c r="E48" s="19"/>
      <c r="G48" s="2">
        <v>44</v>
      </c>
      <c r="H48" s="5" t="s">
        <v>45</v>
      </c>
      <c r="I48" s="30">
        <f t="shared" si="3"/>
        <v>72.925</v>
      </c>
      <c r="J48" s="89">
        <v>2917</v>
      </c>
    </row>
    <row r="49" spans="1:10" ht="15">
      <c r="A49" s="2">
        <v>45</v>
      </c>
      <c r="B49" s="5" t="s">
        <v>28</v>
      </c>
      <c r="C49" s="30">
        <f t="shared" si="2"/>
        <v>0</v>
      </c>
      <c r="D49" s="19"/>
      <c r="E49" s="19"/>
      <c r="G49" s="2">
        <v>45</v>
      </c>
      <c r="H49" s="5" t="s">
        <v>126</v>
      </c>
      <c r="I49" s="30">
        <f t="shared" si="3"/>
        <v>67.95</v>
      </c>
      <c r="J49" s="89">
        <v>2718</v>
      </c>
    </row>
    <row r="50" spans="1:10" ht="15">
      <c r="A50" s="2">
        <v>46</v>
      </c>
      <c r="B50" s="5" t="s">
        <v>159</v>
      </c>
      <c r="C50" s="30">
        <f t="shared" si="2"/>
        <v>0</v>
      </c>
      <c r="D50" s="19"/>
      <c r="E50" s="19"/>
      <c r="G50" s="2">
        <v>46</v>
      </c>
      <c r="H50" s="5" t="s">
        <v>151</v>
      </c>
      <c r="I50" s="30">
        <f t="shared" si="3"/>
        <v>61.425</v>
      </c>
      <c r="J50" s="89">
        <v>2457</v>
      </c>
    </row>
    <row r="51" spans="1:10" ht="15">
      <c r="A51" s="2">
        <v>47</v>
      </c>
      <c r="B51" s="5" t="s">
        <v>41</v>
      </c>
      <c r="C51" s="30">
        <f t="shared" si="2"/>
        <v>0</v>
      </c>
      <c r="D51" s="19"/>
      <c r="E51" s="19"/>
      <c r="G51" s="2">
        <v>47</v>
      </c>
      <c r="H51" s="5" t="s">
        <v>164</v>
      </c>
      <c r="I51" s="30">
        <f t="shared" si="3"/>
        <v>56.675</v>
      </c>
      <c r="J51" s="89">
        <v>2267</v>
      </c>
    </row>
    <row r="52" spans="1:10" ht="15">
      <c r="A52" s="2">
        <v>48</v>
      </c>
      <c r="B52" s="5" t="s">
        <v>14</v>
      </c>
      <c r="C52" s="30">
        <f t="shared" si="2"/>
        <v>0</v>
      </c>
      <c r="D52" s="19"/>
      <c r="E52" s="19"/>
      <c r="G52" s="2">
        <v>48</v>
      </c>
      <c r="H52" s="5" t="s">
        <v>178</v>
      </c>
      <c r="I52" s="30">
        <f t="shared" si="3"/>
        <v>54.1</v>
      </c>
      <c r="J52" s="19">
        <v>2164</v>
      </c>
    </row>
    <row r="53" spans="1:10" ht="15">
      <c r="A53" s="2">
        <v>49</v>
      </c>
      <c r="B53" s="5" t="s">
        <v>26</v>
      </c>
      <c r="C53" s="30">
        <f t="shared" si="2"/>
        <v>0</v>
      </c>
      <c r="D53" s="19"/>
      <c r="E53" s="19"/>
      <c r="G53" s="2">
        <v>49</v>
      </c>
      <c r="H53" s="5" t="s">
        <v>162</v>
      </c>
      <c r="I53" s="30">
        <f t="shared" si="3"/>
        <v>50.5</v>
      </c>
      <c r="J53" s="89">
        <v>2020</v>
      </c>
    </row>
    <row r="54" spans="1:10" ht="15">
      <c r="A54" s="2">
        <v>50</v>
      </c>
      <c r="B54" s="5" t="s">
        <v>17</v>
      </c>
      <c r="C54" s="30">
        <f t="shared" si="2"/>
        <v>0</v>
      </c>
      <c r="D54" s="19"/>
      <c r="E54" s="19"/>
      <c r="G54" s="2">
        <v>50</v>
      </c>
      <c r="H54" s="5" t="s">
        <v>153</v>
      </c>
      <c r="I54" s="30">
        <f t="shared" si="3"/>
        <v>48.825</v>
      </c>
      <c r="J54" s="89">
        <v>1953</v>
      </c>
    </row>
    <row r="55" spans="1:10" ht="15">
      <c r="A55" s="2">
        <v>51</v>
      </c>
      <c r="B55" s="5" t="s">
        <v>91</v>
      </c>
      <c r="C55" s="30">
        <f t="shared" si="2"/>
        <v>0</v>
      </c>
      <c r="D55" s="19"/>
      <c r="E55" s="19"/>
      <c r="G55" s="2">
        <v>51</v>
      </c>
      <c r="H55" s="5" t="s">
        <v>138</v>
      </c>
      <c r="I55" s="30">
        <f t="shared" si="3"/>
        <v>43.65</v>
      </c>
      <c r="J55" s="89">
        <v>1746</v>
      </c>
    </row>
    <row r="56" spans="1:10" ht="15">
      <c r="A56" s="2">
        <v>52</v>
      </c>
      <c r="B56" s="5" t="s">
        <v>92</v>
      </c>
      <c r="C56" s="30">
        <f t="shared" si="2"/>
        <v>0</v>
      </c>
      <c r="D56" s="19"/>
      <c r="E56" s="19"/>
      <c r="G56" s="2">
        <v>52</v>
      </c>
      <c r="H56" s="5" t="s">
        <v>187</v>
      </c>
      <c r="I56" s="30">
        <f t="shared" si="3"/>
        <v>39.4</v>
      </c>
      <c r="J56" s="89">
        <v>1576</v>
      </c>
    </row>
    <row r="57" spans="1:10" ht="15">
      <c r="A57" s="2">
        <v>53</v>
      </c>
      <c r="B57" s="5" t="s">
        <v>8</v>
      </c>
      <c r="C57" s="30">
        <f t="shared" si="2"/>
        <v>0</v>
      </c>
      <c r="D57" s="19"/>
      <c r="E57" s="19"/>
      <c r="G57" s="2">
        <v>53</v>
      </c>
      <c r="H57" s="5" t="s">
        <v>175</v>
      </c>
      <c r="I57" s="30">
        <f t="shared" si="3"/>
        <v>38.025</v>
      </c>
      <c r="J57" s="89">
        <v>1521</v>
      </c>
    </row>
    <row r="58" spans="1:10" ht="15">
      <c r="A58" s="2">
        <v>54</v>
      </c>
      <c r="B58" s="5" t="s">
        <v>10</v>
      </c>
      <c r="C58" s="30">
        <f t="shared" si="2"/>
        <v>0</v>
      </c>
      <c r="D58" s="19"/>
      <c r="E58" s="19"/>
      <c r="G58" s="2">
        <v>54</v>
      </c>
      <c r="H58" s="5" t="s">
        <v>109</v>
      </c>
      <c r="I58" s="30">
        <f t="shared" si="3"/>
        <v>35.65</v>
      </c>
      <c r="J58" s="89">
        <v>1426</v>
      </c>
    </row>
    <row r="59" spans="1:10" ht="15">
      <c r="A59" s="2">
        <v>55</v>
      </c>
      <c r="B59" s="5" t="s">
        <v>3</v>
      </c>
      <c r="C59" s="30">
        <f t="shared" si="2"/>
        <v>0</v>
      </c>
      <c r="D59" s="19"/>
      <c r="E59" s="19"/>
      <c r="G59" s="2">
        <v>55</v>
      </c>
      <c r="H59" s="5" t="s">
        <v>184</v>
      </c>
      <c r="I59" s="30">
        <f t="shared" si="3"/>
        <v>31.325</v>
      </c>
      <c r="J59" s="89">
        <v>1253</v>
      </c>
    </row>
    <row r="60" spans="1:10" ht="15">
      <c r="A60" s="2">
        <v>56</v>
      </c>
      <c r="B60" s="5" t="s">
        <v>6</v>
      </c>
      <c r="C60" s="30">
        <f t="shared" si="2"/>
        <v>0</v>
      </c>
      <c r="D60" s="19"/>
      <c r="E60" s="19"/>
      <c r="G60" s="2">
        <v>56</v>
      </c>
      <c r="H60" s="5" t="s">
        <v>48</v>
      </c>
      <c r="I60" s="30">
        <f t="shared" si="3"/>
        <v>26.325</v>
      </c>
      <c r="J60" s="19">
        <v>1053</v>
      </c>
    </row>
    <row r="61" spans="1:10" ht="15">
      <c r="A61" s="2">
        <v>57</v>
      </c>
      <c r="B61" s="5" t="s">
        <v>4</v>
      </c>
      <c r="C61" s="30">
        <f t="shared" si="2"/>
        <v>0</v>
      </c>
      <c r="D61" s="19"/>
      <c r="E61" s="19"/>
      <c r="G61" s="2">
        <v>57</v>
      </c>
      <c r="H61" s="5" t="s">
        <v>183</v>
      </c>
      <c r="I61" s="30">
        <f t="shared" si="3"/>
        <v>24.15</v>
      </c>
      <c r="J61" s="89">
        <v>966</v>
      </c>
    </row>
    <row r="62" spans="1:10" ht="15">
      <c r="A62" s="2">
        <v>58</v>
      </c>
      <c r="B62" s="5" t="s">
        <v>12</v>
      </c>
      <c r="C62" s="30">
        <f t="shared" si="2"/>
        <v>0</v>
      </c>
      <c r="D62" s="19"/>
      <c r="E62" s="19"/>
      <c r="G62" s="2">
        <v>58</v>
      </c>
      <c r="H62" s="5" t="s">
        <v>172</v>
      </c>
      <c r="I62" s="30">
        <f t="shared" si="3"/>
        <v>24.15</v>
      </c>
      <c r="J62" s="89">
        <v>966</v>
      </c>
    </row>
    <row r="63" spans="1:10" ht="15">
      <c r="A63" s="2">
        <v>59</v>
      </c>
      <c r="B63" s="5" t="s">
        <v>15</v>
      </c>
      <c r="C63" s="30">
        <f t="shared" si="2"/>
        <v>0</v>
      </c>
      <c r="D63" s="19"/>
      <c r="E63" s="19"/>
      <c r="G63" s="2">
        <v>59</v>
      </c>
      <c r="H63" s="5" t="s">
        <v>180</v>
      </c>
      <c r="I63" s="30">
        <f t="shared" si="3"/>
        <v>21.925</v>
      </c>
      <c r="J63" s="19">
        <v>877</v>
      </c>
    </row>
    <row r="64" spans="1:10" ht="15">
      <c r="A64" s="2">
        <v>60</v>
      </c>
      <c r="B64" s="5" t="s">
        <v>0</v>
      </c>
      <c r="C64" s="30">
        <f t="shared" si="2"/>
        <v>0</v>
      </c>
      <c r="D64" s="19"/>
      <c r="E64" s="19"/>
      <c r="G64" s="2">
        <v>60</v>
      </c>
      <c r="H64" s="5" t="s">
        <v>133</v>
      </c>
      <c r="I64" s="30">
        <f t="shared" si="3"/>
        <v>19.9</v>
      </c>
      <c r="J64" s="89">
        <v>796</v>
      </c>
    </row>
    <row r="65" spans="1:10" ht="15">
      <c r="A65" s="2">
        <v>61</v>
      </c>
      <c r="B65" s="5" t="s">
        <v>31</v>
      </c>
      <c r="C65" s="30">
        <f t="shared" si="2"/>
        <v>0</v>
      </c>
      <c r="D65" s="19"/>
      <c r="E65" s="19"/>
      <c r="G65" s="2">
        <v>61</v>
      </c>
      <c r="H65" s="5" t="s">
        <v>131</v>
      </c>
      <c r="I65" s="30">
        <f t="shared" si="3"/>
        <v>17.425</v>
      </c>
      <c r="J65" s="89">
        <v>697</v>
      </c>
    </row>
    <row r="66" spans="1:10" ht="15">
      <c r="A66" s="2">
        <v>62</v>
      </c>
      <c r="B66" s="5" t="s">
        <v>34</v>
      </c>
      <c r="C66" s="30">
        <f t="shared" si="2"/>
        <v>0</v>
      </c>
      <c r="D66" s="19"/>
      <c r="E66" s="19"/>
      <c r="G66" s="2">
        <v>62</v>
      </c>
      <c r="H66" s="5" t="s">
        <v>189</v>
      </c>
      <c r="I66" s="30">
        <f t="shared" si="3"/>
        <v>16.125</v>
      </c>
      <c r="J66" s="89">
        <v>645</v>
      </c>
    </row>
    <row r="67" spans="1:10" ht="15">
      <c r="A67" s="2">
        <v>63</v>
      </c>
      <c r="B67" s="5" t="s">
        <v>45</v>
      </c>
      <c r="C67" s="30">
        <f t="shared" si="2"/>
        <v>0</v>
      </c>
      <c r="D67" s="19"/>
      <c r="E67" s="19"/>
      <c r="G67" s="2">
        <v>63</v>
      </c>
      <c r="H67" s="5" t="s">
        <v>110</v>
      </c>
      <c r="I67" s="30">
        <f t="shared" si="3"/>
        <v>14.475</v>
      </c>
      <c r="J67" s="89">
        <v>579</v>
      </c>
    </row>
    <row r="68" spans="1:10" ht="15">
      <c r="A68" s="2">
        <v>64</v>
      </c>
      <c r="B68" s="5" t="s">
        <v>46</v>
      </c>
      <c r="C68" s="30">
        <f t="shared" si="2"/>
        <v>0</v>
      </c>
      <c r="D68" s="19"/>
      <c r="E68" s="19"/>
      <c r="G68" s="2">
        <v>64</v>
      </c>
      <c r="H68" s="5" t="s">
        <v>166</v>
      </c>
      <c r="I68" s="30">
        <f t="shared" si="3"/>
        <v>13.55</v>
      </c>
      <c r="J68" s="89">
        <v>542</v>
      </c>
    </row>
    <row r="69" spans="1:10" ht="15">
      <c r="A69" s="2">
        <v>65</v>
      </c>
      <c r="B69" s="5" t="s">
        <v>40</v>
      </c>
      <c r="C69" s="30">
        <f aca="true" t="shared" si="4" ref="C69:C100">D69*200+E69*200</f>
        <v>0</v>
      </c>
      <c r="D69" s="19"/>
      <c r="E69" s="19"/>
      <c r="G69" s="2">
        <v>65</v>
      </c>
      <c r="H69" s="5" t="s">
        <v>30</v>
      </c>
      <c r="I69" s="30">
        <f aca="true" t="shared" si="5" ref="I69:I100">J69/40</f>
        <v>9.725</v>
      </c>
      <c r="J69" s="89">
        <v>389</v>
      </c>
    </row>
    <row r="70" spans="1:10" ht="15">
      <c r="A70" s="2">
        <v>66</v>
      </c>
      <c r="B70" s="5" t="s">
        <v>42</v>
      </c>
      <c r="C70" s="30">
        <f t="shared" si="4"/>
        <v>0</v>
      </c>
      <c r="D70" s="19"/>
      <c r="E70" s="19"/>
      <c r="G70" s="2">
        <v>66</v>
      </c>
      <c r="H70" s="5" t="s">
        <v>108</v>
      </c>
      <c r="I70" s="30">
        <f t="shared" si="5"/>
        <v>5.9</v>
      </c>
      <c r="J70" s="89">
        <v>236</v>
      </c>
    </row>
    <row r="71" spans="1:10" ht="15">
      <c r="A71" s="2">
        <v>67</v>
      </c>
      <c r="B71" s="5" t="s">
        <v>43</v>
      </c>
      <c r="C71" s="30">
        <f t="shared" si="4"/>
        <v>0</v>
      </c>
      <c r="D71" s="19"/>
      <c r="E71" s="19"/>
      <c r="G71" s="2">
        <v>67</v>
      </c>
      <c r="H71" s="5" t="s">
        <v>186</v>
      </c>
      <c r="I71" s="30">
        <f t="shared" si="5"/>
        <v>4.625</v>
      </c>
      <c r="J71" s="89">
        <v>185</v>
      </c>
    </row>
    <row r="72" spans="1:10" ht="15">
      <c r="A72" s="2">
        <v>68</v>
      </c>
      <c r="B72" s="5" t="s">
        <v>16</v>
      </c>
      <c r="C72" s="30">
        <f t="shared" si="4"/>
        <v>0</v>
      </c>
      <c r="D72" s="19"/>
      <c r="E72" s="19"/>
      <c r="G72" s="2">
        <v>68</v>
      </c>
      <c r="H72" s="5" t="s">
        <v>182</v>
      </c>
      <c r="I72" s="30">
        <f t="shared" si="5"/>
        <v>4.625</v>
      </c>
      <c r="J72" s="19">
        <v>185</v>
      </c>
    </row>
    <row r="73" spans="1:10" ht="15">
      <c r="A73" s="2">
        <v>69</v>
      </c>
      <c r="B73" s="5" t="s">
        <v>19</v>
      </c>
      <c r="C73" s="30">
        <f t="shared" si="4"/>
        <v>0</v>
      </c>
      <c r="D73" s="19"/>
      <c r="E73" s="19"/>
      <c r="G73" s="2">
        <v>69</v>
      </c>
      <c r="H73" s="5" t="s">
        <v>120</v>
      </c>
      <c r="I73" s="30">
        <f t="shared" si="5"/>
        <v>0</v>
      </c>
      <c r="J73" s="19"/>
    </row>
    <row r="74" spans="1:10" ht="15">
      <c r="A74" s="2">
        <v>70</v>
      </c>
      <c r="B74" s="5" t="s">
        <v>23</v>
      </c>
      <c r="C74" s="30">
        <f t="shared" si="4"/>
        <v>0</v>
      </c>
      <c r="D74" s="19"/>
      <c r="E74" s="19"/>
      <c r="G74" s="2">
        <v>70</v>
      </c>
      <c r="H74" s="5" t="s">
        <v>152</v>
      </c>
      <c r="I74" s="30">
        <f t="shared" si="5"/>
        <v>0</v>
      </c>
      <c r="J74" s="19"/>
    </row>
    <row r="75" spans="1:10" ht="15">
      <c r="A75" s="2">
        <v>71</v>
      </c>
      <c r="B75" s="5" t="s">
        <v>38</v>
      </c>
      <c r="C75" s="30">
        <f t="shared" si="4"/>
        <v>0</v>
      </c>
      <c r="D75" s="19"/>
      <c r="E75" s="19"/>
      <c r="G75" s="2">
        <v>71</v>
      </c>
      <c r="H75" s="5" t="s">
        <v>150</v>
      </c>
      <c r="I75" s="30">
        <f t="shared" si="5"/>
        <v>0</v>
      </c>
      <c r="J75" s="19"/>
    </row>
    <row r="76" spans="1:10" ht="15">
      <c r="A76" s="2">
        <v>72</v>
      </c>
      <c r="B76" s="5" t="s">
        <v>48</v>
      </c>
      <c r="C76" s="30">
        <f t="shared" si="4"/>
        <v>0</v>
      </c>
      <c r="D76" s="19"/>
      <c r="E76" s="19"/>
      <c r="G76" s="2">
        <v>72</v>
      </c>
      <c r="H76" s="5" t="s">
        <v>149</v>
      </c>
      <c r="I76" s="30">
        <f t="shared" si="5"/>
        <v>0</v>
      </c>
      <c r="J76" s="19"/>
    </row>
    <row r="77" spans="1:10" ht="15">
      <c r="A77" s="2">
        <v>73</v>
      </c>
      <c r="B77" s="5" t="s">
        <v>24</v>
      </c>
      <c r="C77" s="30">
        <f t="shared" si="4"/>
        <v>0</v>
      </c>
      <c r="D77" s="19"/>
      <c r="E77" s="19"/>
      <c r="G77" s="2">
        <v>73</v>
      </c>
      <c r="H77" s="5" t="s">
        <v>148</v>
      </c>
      <c r="I77" s="30">
        <f t="shared" si="5"/>
        <v>0</v>
      </c>
      <c r="J77" s="19"/>
    </row>
    <row r="78" spans="1:10" ht="15">
      <c r="A78" s="2">
        <v>74</v>
      </c>
      <c r="B78" s="5" t="s">
        <v>39</v>
      </c>
      <c r="C78" s="30">
        <f t="shared" si="4"/>
        <v>0</v>
      </c>
      <c r="D78" s="19"/>
      <c r="E78" s="19"/>
      <c r="G78" s="2">
        <v>74</v>
      </c>
      <c r="H78" s="5" t="s">
        <v>168</v>
      </c>
      <c r="I78" s="30">
        <f t="shared" si="5"/>
        <v>0</v>
      </c>
      <c r="J78" s="89"/>
    </row>
    <row r="79" spans="1:10" ht="15">
      <c r="A79" s="2">
        <v>75</v>
      </c>
      <c r="B79" s="5" t="s">
        <v>29</v>
      </c>
      <c r="C79" s="30">
        <f t="shared" si="4"/>
        <v>0</v>
      </c>
      <c r="D79" s="19"/>
      <c r="E79" s="19"/>
      <c r="G79" s="2">
        <v>75</v>
      </c>
      <c r="H79" s="5" t="s">
        <v>107</v>
      </c>
      <c r="I79" s="30">
        <f t="shared" si="5"/>
        <v>0</v>
      </c>
      <c r="J79" s="89"/>
    </row>
    <row r="80" spans="1:10" ht="15">
      <c r="A80" s="2">
        <v>76</v>
      </c>
      <c r="B80" s="5" t="s">
        <v>158</v>
      </c>
      <c r="C80" s="30">
        <f t="shared" si="4"/>
        <v>0</v>
      </c>
      <c r="D80" s="19"/>
      <c r="E80" s="19"/>
      <c r="G80" s="2">
        <v>76</v>
      </c>
      <c r="H80" s="5" t="s">
        <v>26</v>
      </c>
      <c r="I80" s="30">
        <f t="shared" si="5"/>
        <v>0</v>
      </c>
      <c r="J80" s="89"/>
    </row>
    <row r="81" spans="1:10" ht="15">
      <c r="A81" s="2">
        <v>77</v>
      </c>
      <c r="B81" s="5" t="s">
        <v>160</v>
      </c>
      <c r="C81" s="30">
        <f t="shared" si="4"/>
        <v>0</v>
      </c>
      <c r="D81" s="19"/>
      <c r="E81" s="19"/>
      <c r="G81" s="2">
        <v>77</v>
      </c>
      <c r="H81" s="5" t="s">
        <v>113</v>
      </c>
      <c r="I81" s="30">
        <f t="shared" si="5"/>
        <v>0</v>
      </c>
      <c r="J81" s="19"/>
    </row>
    <row r="82" spans="1:10" ht="15">
      <c r="A82" s="2">
        <v>78</v>
      </c>
      <c r="B82" s="5" t="s">
        <v>94</v>
      </c>
      <c r="C82" s="30">
        <f t="shared" si="4"/>
        <v>0</v>
      </c>
      <c r="D82" s="19"/>
      <c r="E82" s="19"/>
      <c r="G82" s="2">
        <v>78</v>
      </c>
      <c r="H82" s="5" t="s">
        <v>23</v>
      </c>
      <c r="I82" s="30">
        <f t="shared" si="5"/>
        <v>0</v>
      </c>
      <c r="J82" s="19"/>
    </row>
    <row r="83" spans="1:10" ht="15">
      <c r="A83" s="2">
        <v>79</v>
      </c>
      <c r="B83" s="5" t="s">
        <v>96</v>
      </c>
      <c r="C83" s="30">
        <f t="shared" si="4"/>
        <v>0</v>
      </c>
      <c r="D83" s="19"/>
      <c r="E83" s="19"/>
      <c r="G83" s="2">
        <v>79</v>
      </c>
      <c r="H83" s="5" t="s">
        <v>101</v>
      </c>
      <c r="I83" s="30">
        <f t="shared" si="5"/>
        <v>0</v>
      </c>
      <c r="J83" s="89"/>
    </row>
    <row r="84" spans="1:10" ht="15">
      <c r="A84" s="2">
        <v>80</v>
      </c>
      <c r="B84" s="5" t="s">
        <v>98</v>
      </c>
      <c r="C84" s="30">
        <f t="shared" si="4"/>
        <v>0</v>
      </c>
      <c r="D84" s="19"/>
      <c r="E84" s="19"/>
      <c r="G84" s="2">
        <v>80</v>
      </c>
      <c r="H84" s="5" t="s">
        <v>31</v>
      </c>
      <c r="I84" s="30">
        <f t="shared" si="5"/>
        <v>0</v>
      </c>
      <c r="J84" s="19"/>
    </row>
    <row r="85" spans="1:10" ht="15">
      <c r="A85" s="2">
        <v>81</v>
      </c>
      <c r="B85" s="5" t="s">
        <v>101</v>
      </c>
      <c r="C85" s="30">
        <f t="shared" si="4"/>
        <v>0</v>
      </c>
      <c r="D85" s="19"/>
      <c r="E85" s="19"/>
      <c r="G85" s="2">
        <v>81</v>
      </c>
      <c r="H85" s="5" t="s">
        <v>118</v>
      </c>
      <c r="I85" s="30">
        <f t="shared" si="5"/>
        <v>0</v>
      </c>
      <c r="J85" s="89"/>
    </row>
    <row r="86" spans="1:10" ht="15">
      <c r="A86" s="2">
        <v>82</v>
      </c>
      <c r="B86" s="5" t="s">
        <v>102</v>
      </c>
      <c r="C86" s="30">
        <f t="shared" si="4"/>
        <v>0</v>
      </c>
      <c r="D86" s="19"/>
      <c r="E86" s="19"/>
      <c r="G86" s="2">
        <v>82</v>
      </c>
      <c r="H86" s="5" t="s">
        <v>46</v>
      </c>
      <c r="I86" s="30">
        <f t="shared" si="5"/>
        <v>0</v>
      </c>
      <c r="J86" s="19"/>
    </row>
    <row r="87" spans="1:10" ht="15">
      <c r="A87" s="2">
        <v>83</v>
      </c>
      <c r="B87" s="5" t="s">
        <v>103</v>
      </c>
      <c r="C87" s="30">
        <f t="shared" si="4"/>
        <v>0</v>
      </c>
      <c r="D87" s="19"/>
      <c r="E87" s="19"/>
      <c r="G87" s="2">
        <v>83</v>
      </c>
      <c r="H87" s="5" t="s">
        <v>16</v>
      </c>
      <c r="I87" s="30">
        <f t="shared" si="5"/>
        <v>0</v>
      </c>
      <c r="J87" s="19"/>
    </row>
    <row r="88" spans="1:10" ht="15">
      <c r="A88" s="2">
        <v>84</v>
      </c>
      <c r="B88" s="5" t="s">
        <v>104</v>
      </c>
      <c r="C88" s="30">
        <f t="shared" si="4"/>
        <v>0</v>
      </c>
      <c r="D88" s="19"/>
      <c r="E88" s="19"/>
      <c r="G88" s="2">
        <v>84</v>
      </c>
      <c r="H88" s="5" t="s">
        <v>40</v>
      </c>
      <c r="I88" s="30">
        <f t="shared" si="5"/>
        <v>0</v>
      </c>
      <c r="J88" s="19"/>
    </row>
    <row r="89" spans="1:10" ht="15">
      <c r="A89" s="2">
        <v>85</v>
      </c>
      <c r="B89" s="5" t="s">
        <v>105</v>
      </c>
      <c r="C89" s="30">
        <f t="shared" si="4"/>
        <v>0</v>
      </c>
      <c r="D89" s="19"/>
      <c r="E89" s="19"/>
      <c r="G89" s="2">
        <v>85</v>
      </c>
      <c r="H89" s="5" t="s">
        <v>20</v>
      </c>
      <c r="I89" s="30">
        <f t="shared" si="5"/>
        <v>0</v>
      </c>
      <c r="J89" s="19"/>
    </row>
    <row r="90" spans="1:10" ht="15">
      <c r="A90" s="2">
        <v>86</v>
      </c>
      <c r="B90" s="5" t="s">
        <v>107</v>
      </c>
      <c r="C90" s="30">
        <f t="shared" si="4"/>
        <v>0</v>
      </c>
      <c r="D90" s="19"/>
      <c r="E90" s="19"/>
      <c r="G90" s="2">
        <v>86</v>
      </c>
      <c r="H90" s="5" t="s">
        <v>146</v>
      </c>
      <c r="I90" s="30">
        <f t="shared" si="5"/>
        <v>0</v>
      </c>
      <c r="J90" s="89"/>
    </row>
    <row r="91" spans="1:10" ht="15">
      <c r="A91" s="2">
        <v>87</v>
      </c>
      <c r="B91" s="5" t="s">
        <v>109</v>
      </c>
      <c r="C91" s="30">
        <f t="shared" si="4"/>
        <v>0</v>
      </c>
      <c r="D91" s="19"/>
      <c r="E91" s="19"/>
      <c r="G91" s="2">
        <v>87</v>
      </c>
      <c r="H91" s="5" t="s">
        <v>145</v>
      </c>
      <c r="I91" s="30">
        <f t="shared" si="5"/>
        <v>0</v>
      </c>
      <c r="J91" s="19"/>
    </row>
    <row r="92" spans="1:10" ht="15">
      <c r="A92" s="2">
        <v>88</v>
      </c>
      <c r="B92" s="5" t="s">
        <v>111</v>
      </c>
      <c r="C92" s="30">
        <f t="shared" si="4"/>
        <v>0</v>
      </c>
      <c r="D92" s="19"/>
      <c r="E92" s="19"/>
      <c r="G92" s="2">
        <v>88</v>
      </c>
      <c r="H92" s="5" t="s">
        <v>155</v>
      </c>
      <c r="I92" s="30">
        <f t="shared" si="5"/>
        <v>0</v>
      </c>
      <c r="J92" s="19"/>
    </row>
    <row r="93" spans="1:10" ht="15">
      <c r="A93" s="2">
        <v>89</v>
      </c>
      <c r="B93" s="5" t="s">
        <v>112</v>
      </c>
      <c r="C93" s="30">
        <f t="shared" si="4"/>
        <v>0</v>
      </c>
      <c r="D93" s="19"/>
      <c r="E93" s="19"/>
      <c r="G93" s="2">
        <v>89</v>
      </c>
      <c r="H93" s="5" t="s">
        <v>142</v>
      </c>
      <c r="I93" s="30">
        <f t="shared" si="5"/>
        <v>0</v>
      </c>
      <c r="J93" s="19"/>
    </row>
    <row r="94" spans="1:10" ht="15">
      <c r="A94" s="2">
        <v>90</v>
      </c>
      <c r="B94" s="5" t="s">
        <v>114</v>
      </c>
      <c r="C94" s="30">
        <f t="shared" si="4"/>
        <v>0</v>
      </c>
      <c r="D94" s="19"/>
      <c r="E94" s="19"/>
      <c r="G94" s="2">
        <v>90</v>
      </c>
      <c r="H94" s="5" t="s">
        <v>41</v>
      </c>
      <c r="I94" s="30">
        <f t="shared" si="5"/>
        <v>0</v>
      </c>
      <c r="J94" s="19"/>
    </row>
    <row r="95" spans="1:10" ht="15">
      <c r="A95" s="2">
        <v>91</v>
      </c>
      <c r="B95" s="5" t="s">
        <v>115</v>
      </c>
      <c r="C95" s="30">
        <f t="shared" si="4"/>
        <v>0</v>
      </c>
      <c r="D95" s="19"/>
      <c r="E95" s="19"/>
      <c r="G95" s="2">
        <v>91</v>
      </c>
      <c r="H95" s="5" t="s">
        <v>8</v>
      </c>
      <c r="I95" s="30">
        <f t="shared" si="5"/>
        <v>0</v>
      </c>
      <c r="J95" s="19"/>
    </row>
    <row r="96" spans="1:10" ht="15">
      <c r="A96" s="2">
        <v>92</v>
      </c>
      <c r="B96" s="5" t="s">
        <v>116</v>
      </c>
      <c r="C96" s="30">
        <f t="shared" si="4"/>
        <v>0</v>
      </c>
      <c r="D96" s="19"/>
      <c r="E96" s="19"/>
      <c r="G96" s="2">
        <v>92</v>
      </c>
      <c r="H96" s="5" t="s">
        <v>141</v>
      </c>
      <c r="I96" s="30">
        <f t="shared" si="5"/>
        <v>0</v>
      </c>
      <c r="J96" s="19"/>
    </row>
    <row r="97" spans="1:10" ht="15">
      <c r="A97" s="2">
        <v>93</v>
      </c>
      <c r="B97" s="5" t="s">
        <v>117</v>
      </c>
      <c r="C97" s="30">
        <f t="shared" si="4"/>
        <v>0</v>
      </c>
      <c r="D97" s="19"/>
      <c r="E97" s="19"/>
      <c r="G97" s="2">
        <v>93</v>
      </c>
      <c r="H97" s="5" t="s">
        <v>17</v>
      </c>
      <c r="I97" s="30">
        <f t="shared" si="5"/>
        <v>0</v>
      </c>
      <c r="J97" s="19"/>
    </row>
    <row r="98" spans="1:10" ht="15">
      <c r="A98" s="2">
        <v>94</v>
      </c>
      <c r="B98" s="5" t="s">
        <v>119</v>
      </c>
      <c r="C98" s="30">
        <f t="shared" si="4"/>
        <v>0</v>
      </c>
      <c r="D98" s="19"/>
      <c r="E98" s="19"/>
      <c r="G98" s="2">
        <v>94</v>
      </c>
      <c r="H98" s="5" t="s">
        <v>39</v>
      </c>
      <c r="I98" s="30">
        <f t="shared" si="5"/>
        <v>0</v>
      </c>
      <c r="J98" s="19"/>
    </row>
    <row r="99" spans="1:10" ht="15">
      <c r="A99" s="2">
        <v>95</v>
      </c>
      <c r="B99" s="5" t="s">
        <v>120</v>
      </c>
      <c r="C99" s="30">
        <f t="shared" si="4"/>
        <v>0</v>
      </c>
      <c r="D99" s="19"/>
      <c r="E99" s="19"/>
      <c r="G99" s="2">
        <v>95</v>
      </c>
      <c r="H99" s="5" t="s">
        <v>122</v>
      </c>
      <c r="I99" s="30">
        <f t="shared" si="5"/>
        <v>0</v>
      </c>
      <c r="J99" s="19"/>
    </row>
    <row r="100" spans="1:10" ht="15">
      <c r="A100" s="2">
        <v>96</v>
      </c>
      <c r="B100" s="5" t="s">
        <v>122</v>
      </c>
      <c r="C100" s="30">
        <f t="shared" si="4"/>
        <v>0</v>
      </c>
      <c r="D100" s="19"/>
      <c r="E100" s="19"/>
      <c r="G100" s="2">
        <v>96</v>
      </c>
      <c r="H100" s="5" t="s">
        <v>111</v>
      </c>
      <c r="I100" s="30">
        <f t="shared" si="5"/>
        <v>0</v>
      </c>
      <c r="J100" s="89"/>
    </row>
    <row r="101" spans="1:10" ht="15">
      <c r="A101" s="2">
        <v>97</v>
      </c>
      <c r="B101" s="5" t="s">
        <v>123</v>
      </c>
      <c r="C101" s="30">
        <f aca="true" t="shared" si="6" ref="C101:C132">D101*200+E101*200</f>
        <v>0</v>
      </c>
      <c r="D101" s="19"/>
      <c r="E101" s="19"/>
      <c r="G101" s="2">
        <v>97</v>
      </c>
      <c r="H101" s="5" t="s">
        <v>140</v>
      </c>
      <c r="I101" s="30">
        <f aca="true" t="shared" si="7" ref="I101:I132">J101/40</f>
        <v>0</v>
      </c>
      <c r="J101" s="89"/>
    </row>
    <row r="102" spans="1:10" ht="15">
      <c r="A102" s="2">
        <v>98</v>
      </c>
      <c r="B102" s="5" t="s">
        <v>124</v>
      </c>
      <c r="C102" s="30">
        <f t="shared" si="6"/>
        <v>0</v>
      </c>
      <c r="D102" s="19"/>
      <c r="E102" s="19"/>
      <c r="G102" s="2">
        <v>98</v>
      </c>
      <c r="H102" s="5" t="s">
        <v>43</v>
      </c>
      <c r="I102" s="30">
        <f t="shared" si="7"/>
        <v>0</v>
      </c>
      <c r="J102" s="19"/>
    </row>
    <row r="103" spans="1:10" ht="15">
      <c r="A103" s="2">
        <v>99</v>
      </c>
      <c r="B103" s="5" t="s">
        <v>125</v>
      </c>
      <c r="C103" s="30">
        <f t="shared" si="6"/>
        <v>0</v>
      </c>
      <c r="D103" s="19"/>
      <c r="E103" s="19"/>
      <c r="G103" s="2">
        <v>99</v>
      </c>
      <c r="H103" s="5" t="s">
        <v>15</v>
      </c>
      <c r="I103" s="30">
        <f t="shared" si="7"/>
        <v>0</v>
      </c>
      <c r="J103" s="19"/>
    </row>
    <row r="104" spans="1:10" ht="15">
      <c r="A104" s="2">
        <v>100</v>
      </c>
      <c r="B104" s="5" t="s">
        <v>128</v>
      </c>
      <c r="C104" s="30">
        <f t="shared" si="6"/>
        <v>0</v>
      </c>
      <c r="D104" s="19"/>
      <c r="E104" s="19"/>
      <c r="G104" s="2">
        <v>100</v>
      </c>
      <c r="H104" s="5" t="s">
        <v>92</v>
      </c>
      <c r="I104" s="30">
        <f t="shared" si="7"/>
        <v>0</v>
      </c>
      <c r="J104" s="89"/>
    </row>
    <row r="105" spans="1:10" ht="15">
      <c r="A105" s="2">
        <v>101</v>
      </c>
      <c r="B105" s="5" t="s">
        <v>129</v>
      </c>
      <c r="C105" s="30">
        <f t="shared" si="6"/>
        <v>0</v>
      </c>
      <c r="D105" s="19"/>
      <c r="E105" s="19"/>
      <c r="G105" s="2">
        <v>101</v>
      </c>
      <c r="H105" s="5" t="s">
        <v>139</v>
      </c>
      <c r="I105" s="30">
        <f t="shared" si="7"/>
        <v>0</v>
      </c>
      <c r="J105" s="89"/>
    </row>
    <row r="106" spans="1:10" ht="15">
      <c r="A106" s="2">
        <v>102</v>
      </c>
      <c r="B106" s="5" t="s">
        <v>130</v>
      </c>
      <c r="C106" s="30">
        <f t="shared" si="6"/>
        <v>0</v>
      </c>
      <c r="D106" s="19"/>
      <c r="E106" s="19"/>
      <c r="G106" s="2">
        <v>102</v>
      </c>
      <c r="H106" s="5" t="s">
        <v>167</v>
      </c>
      <c r="I106" s="30">
        <f t="shared" si="7"/>
        <v>0</v>
      </c>
      <c r="J106" s="89"/>
    </row>
    <row r="107" spans="1:10" ht="15">
      <c r="A107" s="2">
        <v>103</v>
      </c>
      <c r="B107" s="5" t="s">
        <v>131</v>
      </c>
      <c r="C107" s="30">
        <f t="shared" si="6"/>
        <v>0</v>
      </c>
      <c r="D107" s="19"/>
      <c r="E107" s="19"/>
      <c r="G107" s="2">
        <v>103</v>
      </c>
      <c r="H107" s="5" t="s">
        <v>37</v>
      </c>
      <c r="I107" s="30">
        <f t="shared" si="7"/>
        <v>0</v>
      </c>
      <c r="J107" s="19"/>
    </row>
    <row r="108" spans="1:10" ht="15">
      <c r="A108" s="2">
        <v>104</v>
      </c>
      <c r="B108" s="5" t="s">
        <v>132</v>
      </c>
      <c r="C108" s="30">
        <f t="shared" si="6"/>
        <v>0</v>
      </c>
      <c r="D108" s="19"/>
      <c r="E108" s="19"/>
      <c r="G108" s="2">
        <v>104</v>
      </c>
      <c r="H108" s="5" t="s">
        <v>21</v>
      </c>
      <c r="I108" s="30">
        <f t="shared" si="7"/>
        <v>0</v>
      </c>
      <c r="J108" s="19"/>
    </row>
    <row r="109" spans="1:10" ht="15">
      <c r="A109" s="2">
        <v>105</v>
      </c>
      <c r="B109" s="5" t="s">
        <v>133</v>
      </c>
      <c r="C109" s="30">
        <f t="shared" si="6"/>
        <v>0</v>
      </c>
      <c r="D109" s="19"/>
      <c r="E109" s="19"/>
      <c r="G109" s="2">
        <v>105</v>
      </c>
      <c r="H109" s="5" t="s">
        <v>11</v>
      </c>
      <c r="I109" s="30">
        <f t="shared" si="7"/>
        <v>0</v>
      </c>
      <c r="J109" s="19"/>
    </row>
    <row r="110" spans="1:10" ht="15">
      <c r="A110" s="2">
        <v>106</v>
      </c>
      <c r="B110" s="5" t="s">
        <v>134</v>
      </c>
      <c r="C110" s="30">
        <f t="shared" si="6"/>
        <v>0</v>
      </c>
      <c r="D110" s="19"/>
      <c r="E110" s="19"/>
      <c r="G110" s="2">
        <v>106</v>
      </c>
      <c r="H110" s="5" t="s">
        <v>10</v>
      </c>
      <c r="I110" s="30">
        <f t="shared" si="7"/>
        <v>0</v>
      </c>
      <c r="J110" s="19"/>
    </row>
    <row r="111" spans="1:10" ht="15">
      <c r="A111" s="2">
        <v>107</v>
      </c>
      <c r="B111" s="5" t="s">
        <v>135</v>
      </c>
      <c r="C111" s="30">
        <f t="shared" si="6"/>
        <v>0</v>
      </c>
      <c r="D111" s="19"/>
      <c r="E111" s="19"/>
      <c r="G111" s="2">
        <v>107</v>
      </c>
      <c r="H111" s="5" t="s">
        <v>12</v>
      </c>
      <c r="I111" s="30">
        <f t="shared" si="7"/>
        <v>0</v>
      </c>
      <c r="J111" s="19"/>
    </row>
    <row r="112" spans="1:10" ht="15">
      <c r="A112" s="2">
        <v>108</v>
      </c>
      <c r="B112" s="5" t="s">
        <v>136</v>
      </c>
      <c r="C112" s="30">
        <f t="shared" si="6"/>
        <v>0</v>
      </c>
      <c r="D112" s="19"/>
      <c r="E112" s="19"/>
      <c r="G112" s="2">
        <v>108</v>
      </c>
      <c r="H112" s="5" t="s">
        <v>13</v>
      </c>
      <c r="I112" s="30">
        <f t="shared" si="7"/>
        <v>0</v>
      </c>
      <c r="J112" s="19"/>
    </row>
    <row r="113" spans="1:10" ht="15">
      <c r="A113" s="2">
        <v>109</v>
      </c>
      <c r="B113" s="5" t="s">
        <v>137</v>
      </c>
      <c r="C113" s="30">
        <f t="shared" si="6"/>
        <v>0</v>
      </c>
      <c r="D113" s="19"/>
      <c r="E113" s="19"/>
      <c r="G113" s="2">
        <v>109</v>
      </c>
      <c r="H113" s="5" t="s">
        <v>14</v>
      </c>
      <c r="I113" s="30">
        <f t="shared" si="7"/>
        <v>0</v>
      </c>
      <c r="J113" s="19"/>
    </row>
    <row r="114" spans="1:10" ht="15">
      <c r="A114" s="2">
        <v>110</v>
      </c>
      <c r="B114" s="5" t="s">
        <v>138</v>
      </c>
      <c r="C114" s="30">
        <f t="shared" si="6"/>
        <v>0</v>
      </c>
      <c r="D114" s="19"/>
      <c r="E114" s="19"/>
      <c r="G114" s="2">
        <v>110</v>
      </c>
      <c r="H114" s="5" t="s">
        <v>3</v>
      </c>
      <c r="I114" s="30">
        <f t="shared" si="7"/>
        <v>0</v>
      </c>
      <c r="J114" s="19"/>
    </row>
    <row r="115" spans="1:10" ht="15">
      <c r="A115" s="2">
        <v>111</v>
      </c>
      <c r="B115" s="5" t="s">
        <v>139</v>
      </c>
      <c r="C115" s="30">
        <f t="shared" si="6"/>
        <v>0</v>
      </c>
      <c r="D115" s="19"/>
      <c r="E115" s="19"/>
      <c r="G115" s="2">
        <v>111</v>
      </c>
      <c r="H115" s="5" t="s">
        <v>137</v>
      </c>
      <c r="I115" s="30">
        <f t="shared" si="7"/>
        <v>0</v>
      </c>
      <c r="J115" s="89"/>
    </row>
    <row r="116" spans="1:10" ht="15">
      <c r="A116" s="2">
        <v>112</v>
      </c>
      <c r="B116" s="5" t="s">
        <v>140</v>
      </c>
      <c r="C116" s="30">
        <f t="shared" si="6"/>
        <v>0</v>
      </c>
      <c r="D116" s="19"/>
      <c r="E116" s="19"/>
      <c r="G116" s="2">
        <v>112</v>
      </c>
      <c r="H116" s="5" t="s">
        <v>4</v>
      </c>
      <c r="I116" s="30">
        <f t="shared" si="7"/>
        <v>0</v>
      </c>
      <c r="J116" s="19"/>
    </row>
    <row r="117" spans="1:10" ht="15">
      <c r="A117" s="2">
        <v>113</v>
      </c>
      <c r="B117" s="5" t="s">
        <v>141</v>
      </c>
      <c r="C117" s="30">
        <f t="shared" si="6"/>
        <v>0</v>
      </c>
      <c r="D117" s="19"/>
      <c r="E117" s="19"/>
      <c r="G117" s="2">
        <v>113</v>
      </c>
      <c r="H117" s="5" t="s">
        <v>9</v>
      </c>
      <c r="I117" s="30">
        <f t="shared" si="7"/>
        <v>0</v>
      </c>
      <c r="J117" s="19"/>
    </row>
    <row r="118" spans="1:10" ht="15">
      <c r="A118" s="2">
        <v>114</v>
      </c>
      <c r="B118" s="5" t="s">
        <v>142</v>
      </c>
      <c r="C118" s="30">
        <f t="shared" si="6"/>
        <v>0</v>
      </c>
      <c r="D118" s="19"/>
      <c r="E118" s="19"/>
      <c r="G118" s="2">
        <v>114</v>
      </c>
      <c r="H118" s="5" t="s">
        <v>90</v>
      </c>
      <c r="I118" s="30">
        <f t="shared" si="7"/>
        <v>0</v>
      </c>
      <c r="J118" s="19"/>
    </row>
    <row r="119" spans="1:10" ht="15">
      <c r="A119" s="2">
        <v>115</v>
      </c>
      <c r="B119" s="5" t="s">
        <v>143</v>
      </c>
      <c r="C119" s="30">
        <f t="shared" si="6"/>
        <v>0</v>
      </c>
      <c r="D119" s="19"/>
      <c r="E119" s="19"/>
      <c r="G119" s="2">
        <v>115</v>
      </c>
      <c r="H119" s="5" t="s">
        <v>2</v>
      </c>
      <c r="I119" s="30">
        <f t="shared" si="7"/>
        <v>0</v>
      </c>
      <c r="J119" s="19"/>
    </row>
    <row r="120" spans="1:10" ht="15">
      <c r="A120" s="2">
        <v>116</v>
      </c>
      <c r="B120" s="5" t="s">
        <v>145</v>
      </c>
      <c r="C120" s="30">
        <f t="shared" si="6"/>
        <v>0</v>
      </c>
      <c r="D120" s="19"/>
      <c r="E120" s="19"/>
      <c r="G120" s="2">
        <v>116</v>
      </c>
      <c r="H120" s="5" t="s">
        <v>136</v>
      </c>
      <c r="I120" s="30">
        <f t="shared" si="7"/>
        <v>0</v>
      </c>
      <c r="J120" s="19"/>
    </row>
    <row r="121" spans="1:10" ht="15">
      <c r="A121" s="2">
        <v>117</v>
      </c>
      <c r="B121" s="5" t="s">
        <v>146</v>
      </c>
      <c r="C121" s="30">
        <f t="shared" si="6"/>
        <v>0</v>
      </c>
      <c r="D121" s="19"/>
      <c r="E121" s="19"/>
      <c r="G121" s="2">
        <v>117</v>
      </c>
      <c r="H121" s="5" t="s">
        <v>49</v>
      </c>
      <c r="I121" s="30">
        <f t="shared" si="7"/>
        <v>0</v>
      </c>
      <c r="J121" s="89"/>
    </row>
    <row r="122" spans="1:10" ht="15">
      <c r="A122" s="2">
        <v>118</v>
      </c>
      <c r="B122" s="5" t="s">
        <v>148</v>
      </c>
      <c r="C122" s="30">
        <f t="shared" si="6"/>
        <v>0</v>
      </c>
      <c r="D122" s="19"/>
      <c r="E122" s="19"/>
      <c r="G122" s="2">
        <v>118</v>
      </c>
      <c r="H122" s="5" t="s">
        <v>165</v>
      </c>
      <c r="I122" s="30">
        <f t="shared" si="7"/>
        <v>0</v>
      </c>
      <c r="J122" s="89"/>
    </row>
    <row r="123" spans="1:10" ht="15">
      <c r="A123" s="2">
        <v>119</v>
      </c>
      <c r="B123" s="5" t="s">
        <v>150</v>
      </c>
      <c r="C123" s="30">
        <f t="shared" si="6"/>
        <v>0</v>
      </c>
      <c r="D123" s="19"/>
      <c r="E123" s="19"/>
      <c r="G123" s="2">
        <v>119</v>
      </c>
      <c r="H123" s="5" t="s">
        <v>44</v>
      </c>
      <c r="I123" s="30">
        <f t="shared" si="7"/>
        <v>0</v>
      </c>
      <c r="J123" s="19"/>
    </row>
    <row r="124" spans="1:10" ht="15">
      <c r="A124" s="2">
        <v>120</v>
      </c>
      <c r="B124" s="5" t="s">
        <v>177</v>
      </c>
      <c r="C124" s="30">
        <f t="shared" si="6"/>
        <v>0</v>
      </c>
      <c r="D124" s="19"/>
      <c r="E124" s="19"/>
      <c r="G124" s="2">
        <v>120</v>
      </c>
      <c r="H124" s="5" t="s">
        <v>156</v>
      </c>
      <c r="I124" s="30">
        <f t="shared" si="7"/>
        <v>0</v>
      </c>
      <c r="J124" s="19"/>
    </row>
    <row r="125" spans="1:10" ht="15">
      <c r="A125" s="2">
        <v>121</v>
      </c>
      <c r="B125" s="5" t="s">
        <v>151</v>
      </c>
      <c r="C125" s="30">
        <f t="shared" si="6"/>
        <v>0</v>
      </c>
      <c r="D125" s="19"/>
      <c r="E125" s="19"/>
      <c r="G125" s="2">
        <v>121</v>
      </c>
      <c r="H125" s="5" t="s">
        <v>34</v>
      </c>
      <c r="I125" s="30">
        <f t="shared" si="7"/>
        <v>0</v>
      </c>
      <c r="J125" s="19"/>
    </row>
    <row r="126" spans="1:10" ht="15">
      <c r="A126" s="2">
        <v>122</v>
      </c>
      <c r="B126" s="5" t="s">
        <v>152</v>
      </c>
      <c r="C126" s="30">
        <f t="shared" si="6"/>
        <v>0</v>
      </c>
      <c r="D126" s="19"/>
      <c r="E126" s="19"/>
      <c r="G126" s="2">
        <v>122</v>
      </c>
      <c r="H126" s="5" t="s">
        <v>28</v>
      </c>
      <c r="I126" s="30">
        <f t="shared" si="7"/>
        <v>0</v>
      </c>
      <c r="J126" s="19"/>
    </row>
    <row r="127" spans="1:10" ht="15">
      <c r="A127" s="2">
        <v>123</v>
      </c>
      <c r="B127" s="5" t="s">
        <v>153</v>
      </c>
      <c r="C127" s="30">
        <f t="shared" si="6"/>
        <v>0</v>
      </c>
      <c r="D127" s="19"/>
      <c r="E127" s="19"/>
      <c r="G127" s="2">
        <v>123</v>
      </c>
      <c r="H127" s="5" t="s">
        <v>42</v>
      </c>
      <c r="I127" s="30">
        <f t="shared" si="7"/>
        <v>0</v>
      </c>
      <c r="J127" s="19"/>
    </row>
    <row r="128" spans="1:10" ht="15">
      <c r="A128" s="2">
        <v>124</v>
      </c>
      <c r="B128" s="5" t="s">
        <v>155</v>
      </c>
      <c r="C128" s="30">
        <f t="shared" si="6"/>
        <v>0</v>
      </c>
      <c r="D128" s="19"/>
      <c r="E128" s="19"/>
      <c r="G128" s="2">
        <v>124</v>
      </c>
      <c r="H128" s="5" t="s">
        <v>105</v>
      </c>
      <c r="I128" s="30">
        <f t="shared" si="7"/>
        <v>0</v>
      </c>
      <c r="J128" s="19"/>
    </row>
    <row r="129" spans="1:10" ht="15">
      <c r="A129" s="2">
        <v>125</v>
      </c>
      <c r="B129" s="5" t="s">
        <v>161</v>
      </c>
      <c r="C129" s="30">
        <f t="shared" si="6"/>
        <v>0</v>
      </c>
      <c r="D129" s="19"/>
      <c r="E129" s="19"/>
      <c r="G129" s="2">
        <v>125</v>
      </c>
      <c r="H129" s="5" t="s">
        <v>135</v>
      </c>
      <c r="I129" s="30">
        <f t="shared" si="7"/>
        <v>0</v>
      </c>
      <c r="J129" s="19"/>
    </row>
    <row r="130" spans="1:10" ht="15">
      <c r="A130" s="2">
        <v>126</v>
      </c>
      <c r="B130" s="5" t="s">
        <v>162</v>
      </c>
      <c r="C130" s="30">
        <f t="shared" si="6"/>
        <v>0</v>
      </c>
      <c r="D130" s="19"/>
      <c r="E130" s="19"/>
      <c r="G130" s="2">
        <v>126</v>
      </c>
      <c r="H130" s="5" t="s">
        <v>98</v>
      </c>
      <c r="I130" s="30">
        <f t="shared" si="7"/>
        <v>0</v>
      </c>
      <c r="J130" s="19"/>
    </row>
    <row r="131" spans="1:10" ht="15">
      <c r="A131" s="2">
        <v>127</v>
      </c>
      <c r="B131" s="5" t="s">
        <v>163</v>
      </c>
      <c r="C131" s="30">
        <f t="shared" si="6"/>
        <v>0</v>
      </c>
      <c r="D131" s="19"/>
      <c r="E131" s="19"/>
      <c r="G131" s="2">
        <v>127</v>
      </c>
      <c r="H131" s="5" t="s">
        <v>24</v>
      </c>
      <c r="I131" s="30">
        <f t="shared" si="7"/>
        <v>0</v>
      </c>
      <c r="J131" s="19"/>
    </row>
    <row r="132" spans="1:10" ht="15">
      <c r="A132" s="2">
        <v>128</v>
      </c>
      <c r="B132" s="5" t="s">
        <v>165</v>
      </c>
      <c r="C132" s="30">
        <f t="shared" si="6"/>
        <v>0</v>
      </c>
      <c r="D132" s="19"/>
      <c r="E132" s="19"/>
      <c r="G132" s="2">
        <v>128</v>
      </c>
      <c r="H132" s="5" t="s">
        <v>91</v>
      </c>
      <c r="I132" s="30">
        <f t="shared" si="7"/>
        <v>0</v>
      </c>
      <c r="J132" s="19"/>
    </row>
    <row r="133" spans="1:10" ht="15">
      <c r="A133" s="2">
        <v>129</v>
      </c>
      <c r="B133" s="5" t="s">
        <v>167</v>
      </c>
      <c r="C133" s="30">
        <f aca="true" t="shared" si="8" ref="C133:C164">D133*200+E133*200</f>
        <v>0</v>
      </c>
      <c r="D133" s="19"/>
      <c r="E133" s="19"/>
      <c r="G133" s="2">
        <v>129</v>
      </c>
      <c r="H133" s="5" t="s">
        <v>89</v>
      </c>
      <c r="I133" s="30">
        <f aca="true" t="shared" si="9" ref="I133:I164">J133/40</f>
        <v>0</v>
      </c>
      <c r="J133" s="19"/>
    </row>
    <row r="134" spans="1:10" ht="15">
      <c r="A134" s="2">
        <v>130</v>
      </c>
      <c r="B134" s="5" t="s">
        <v>168</v>
      </c>
      <c r="C134" s="30">
        <f t="shared" si="8"/>
        <v>0</v>
      </c>
      <c r="D134" s="19"/>
      <c r="E134" s="19"/>
      <c r="G134" s="2">
        <v>130</v>
      </c>
      <c r="H134" s="5" t="s">
        <v>125</v>
      </c>
      <c r="I134" s="30">
        <f t="shared" si="9"/>
        <v>0</v>
      </c>
      <c r="J134" s="19"/>
    </row>
    <row r="135" spans="1:10" ht="15">
      <c r="A135" s="2">
        <v>131</v>
      </c>
      <c r="B135" s="5" t="s">
        <v>175</v>
      </c>
      <c r="C135" s="30">
        <f t="shared" si="8"/>
        <v>0</v>
      </c>
      <c r="D135" s="19"/>
      <c r="E135" s="19"/>
      <c r="G135" s="2">
        <v>131</v>
      </c>
      <c r="H135" s="5" t="s">
        <v>93</v>
      </c>
      <c r="I135" s="30">
        <f t="shared" si="9"/>
        <v>0</v>
      </c>
      <c r="J135" s="89"/>
    </row>
    <row r="136" spans="1:10" ht="15">
      <c r="A136" s="2">
        <v>132</v>
      </c>
      <c r="B136" s="5" t="s">
        <v>178</v>
      </c>
      <c r="C136" s="30">
        <f t="shared" si="8"/>
        <v>0</v>
      </c>
      <c r="D136" s="19"/>
      <c r="E136" s="19"/>
      <c r="G136" s="2">
        <v>132</v>
      </c>
      <c r="H136" s="5" t="s">
        <v>27</v>
      </c>
      <c r="I136" s="30">
        <f t="shared" si="9"/>
        <v>0</v>
      </c>
      <c r="J136" s="19"/>
    </row>
    <row r="137" spans="1:10" ht="15">
      <c r="A137" s="2">
        <v>133</v>
      </c>
      <c r="B137" s="5" t="s">
        <v>179</v>
      </c>
      <c r="C137" s="30">
        <f t="shared" si="8"/>
        <v>0</v>
      </c>
      <c r="D137" s="19"/>
      <c r="E137" s="19"/>
      <c r="G137" s="2">
        <v>133</v>
      </c>
      <c r="H137" s="5" t="s">
        <v>134</v>
      </c>
      <c r="I137" s="30">
        <f t="shared" si="9"/>
        <v>0</v>
      </c>
      <c r="J137" s="19"/>
    </row>
    <row r="138" spans="1:10" ht="15">
      <c r="A138" s="2">
        <v>134</v>
      </c>
      <c r="B138" s="5" t="s">
        <v>180</v>
      </c>
      <c r="C138" s="30">
        <f t="shared" si="8"/>
        <v>0</v>
      </c>
      <c r="D138" s="19"/>
      <c r="E138" s="19"/>
      <c r="G138" s="2">
        <v>134</v>
      </c>
      <c r="H138" s="5" t="s">
        <v>112</v>
      </c>
      <c r="I138" s="30">
        <f t="shared" si="9"/>
        <v>0</v>
      </c>
      <c r="J138" s="19"/>
    </row>
    <row r="139" spans="1:10" ht="15">
      <c r="A139" s="2">
        <v>135</v>
      </c>
      <c r="B139" s="5"/>
      <c r="C139" s="30">
        <f t="shared" si="8"/>
        <v>0</v>
      </c>
      <c r="D139" s="19"/>
      <c r="E139" s="19"/>
      <c r="G139" s="2">
        <v>135</v>
      </c>
      <c r="H139" s="5" t="s">
        <v>117</v>
      </c>
      <c r="I139" s="30">
        <f t="shared" si="9"/>
        <v>0</v>
      </c>
      <c r="J139" s="19"/>
    </row>
    <row r="140" spans="1:10" ht="15">
      <c r="A140" s="2">
        <v>136</v>
      </c>
      <c r="B140" s="5"/>
      <c r="C140" s="30">
        <f t="shared" si="8"/>
        <v>0</v>
      </c>
      <c r="D140" s="19"/>
      <c r="E140" s="19"/>
      <c r="G140" s="2">
        <v>136</v>
      </c>
      <c r="H140" s="5" t="s">
        <v>124</v>
      </c>
      <c r="I140" s="30">
        <f t="shared" si="9"/>
        <v>0</v>
      </c>
      <c r="J140" s="19"/>
    </row>
    <row r="141" spans="1:10" ht="15">
      <c r="A141" s="2">
        <v>137</v>
      </c>
      <c r="B141" s="5"/>
      <c r="C141" s="30">
        <f t="shared" si="8"/>
        <v>0</v>
      </c>
      <c r="D141" s="19"/>
      <c r="E141" s="19"/>
      <c r="G141" s="2">
        <v>137</v>
      </c>
      <c r="H141" s="5" t="s">
        <v>132</v>
      </c>
      <c r="I141" s="30">
        <f t="shared" si="9"/>
        <v>0</v>
      </c>
      <c r="J141" s="19"/>
    </row>
    <row r="142" spans="1:10" ht="15">
      <c r="A142" s="2">
        <v>138</v>
      </c>
      <c r="B142" s="5"/>
      <c r="C142" s="30">
        <f t="shared" si="8"/>
        <v>0</v>
      </c>
      <c r="D142" s="19"/>
      <c r="E142" s="19"/>
      <c r="G142" s="2">
        <v>138</v>
      </c>
      <c r="H142" s="5" t="s">
        <v>29</v>
      </c>
      <c r="I142" s="30">
        <f t="shared" si="9"/>
        <v>0</v>
      </c>
      <c r="J142" s="19"/>
    </row>
    <row r="143" spans="1:10" ht="15">
      <c r="A143" s="2">
        <v>139</v>
      </c>
      <c r="B143" s="5"/>
      <c r="C143" s="30">
        <f t="shared" si="8"/>
        <v>0</v>
      </c>
      <c r="D143" s="19"/>
      <c r="E143" s="19"/>
      <c r="G143" s="2">
        <v>139</v>
      </c>
      <c r="H143" s="5" t="s">
        <v>19</v>
      </c>
      <c r="I143" s="30">
        <f t="shared" si="9"/>
        <v>0</v>
      </c>
      <c r="J143" s="19"/>
    </row>
    <row r="144" spans="1:10" ht="15">
      <c r="A144" s="2">
        <v>140</v>
      </c>
      <c r="B144" s="5"/>
      <c r="C144" s="30">
        <f t="shared" si="8"/>
        <v>0</v>
      </c>
      <c r="D144" s="19"/>
      <c r="E144" s="19"/>
      <c r="G144" s="2">
        <v>140</v>
      </c>
      <c r="H144" s="5" t="s">
        <v>163</v>
      </c>
      <c r="I144" s="30">
        <f t="shared" si="9"/>
        <v>0</v>
      </c>
      <c r="J144" s="89"/>
    </row>
    <row r="145" spans="1:10" ht="15">
      <c r="A145" s="2">
        <v>141</v>
      </c>
      <c r="B145" s="5"/>
      <c r="C145" s="30">
        <f t="shared" si="8"/>
        <v>0</v>
      </c>
      <c r="D145" s="19"/>
      <c r="E145" s="19"/>
      <c r="G145" s="2">
        <v>141</v>
      </c>
      <c r="H145" s="5" t="s">
        <v>129</v>
      </c>
      <c r="I145" s="30">
        <f t="shared" si="9"/>
        <v>0</v>
      </c>
      <c r="J145" s="19"/>
    </row>
    <row r="146" spans="1:10" ht="15">
      <c r="A146" s="2">
        <v>142</v>
      </c>
      <c r="B146" s="5"/>
      <c r="C146" s="30">
        <f t="shared" si="8"/>
        <v>0</v>
      </c>
      <c r="D146" s="19"/>
      <c r="E146" s="19"/>
      <c r="G146" s="2">
        <v>142</v>
      </c>
      <c r="H146" s="5" t="s">
        <v>161</v>
      </c>
      <c r="I146" s="30">
        <f t="shared" si="9"/>
        <v>0</v>
      </c>
      <c r="J146" s="89"/>
    </row>
    <row r="147" spans="1:10" ht="15">
      <c r="A147" s="2">
        <v>143</v>
      </c>
      <c r="B147" s="5"/>
      <c r="C147" s="30">
        <f t="shared" si="8"/>
        <v>0</v>
      </c>
      <c r="D147" s="19"/>
      <c r="E147" s="19"/>
      <c r="G147" s="2">
        <v>143</v>
      </c>
      <c r="H147" s="5" t="s">
        <v>128</v>
      </c>
      <c r="I147" s="30">
        <f t="shared" si="9"/>
        <v>0</v>
      </c>
      <c r="J147" s="89"/>
    </row>
    <row r="148" spans="1:10" ht="15">
      <c r="A148" s="2">
        <v>144</v>
      </c>
      <c r="B148" s="5"/>
      <c r="C148" s="30">
        <f t="shared" si="8"/>
        <v>0</v>
      </c>
      <c r="D148" s="19"/>
      <c r="E148" s="19"/>
      <c r="G148" s="2">
        <v>144</v>
      </c>
      <c r="H148" s="5" t="s">
        <v>25</v>
      </c>
      <c r="I148" s="30">
        <f t="shared" si="9"/>
        <v>0</v>
      </c>
      <c r="J148" s="19"/>
    </row>
    <row r="149" spans="1:10" ht="15">
      <c r="A149" s="2">
        <v>145</v>
      </c>
      <c r="B149" s="5"/>
      <c r="C149" s="30">
        <f t="shared" si="8"/>
        <v>0</v>
      </c>
      <c r="D149" s="19"/>
      <c r="E149" s="19"/>
      <c r="G149" s="2">
        <v>145</v>
      </c>
      <c r="H149" s="5" t="s">
        <v>121</v>
      </c>
      <c r="I149" s="30">
        <f t="shared" si="9"/>
        <v>0</v>
      </c>
      <c r="J149" s="19"/>
    </row>
    <row r="150" spans="1:10" ht="15">
      <c r="A150" s="2">
        <v>146</v>
      </c>
      <c r="B150" s="5"/>
      <c r="C150" s="30">
        <f t="shared" si="8"/>
        <v>0</v>
      </c>
      <c r="D150" s="19"/>
      <c r="E150" s="19"/>
      <c r="G150" s="2">
        <v>146</v>
      </c>
      <c r="H150" s="5" t="s">
        <v>35</v>
      </c>
      <c r="I150" s="30">
        <f t="shared" si="9"/>
        <v>0</v>
      </c>
      <c r="J150" s="19"/>
    </row>
    <row r="151" spans="1:10" ht="15">
      <c r="A151" s="2">
        <v>147</v>
      </c>
      <c r="B151" s="5"/>
      <c r="C151" s="30">
        <f t="shared" si="8"/>
        <v>0</v>
      </c>
      <c r="D151" s="19"/>
      <c r="E151" s="19"/>
      <c r="G151" s="2">
        <v>147</v>
      </c>
      <c r="H151" s="5" t="s">
        <v>127</v>
      </c>
      <c r="I151" s="30">
        <f t="shared" si="9"/>
        <v>0</v>
      </c>
      <c r="J151" s="19"/>
    </row>
    <row r="152" spans="1:10" ht="15">
      <c r="A152" s="2">
        <v>148</v>
      </c>
      <c r="B152" s="5"/>
      <c r="C152" s="30">
        <f t="shared" si="8"/>
        <v>0</v>
      </c>
      <c r="D152" s="19"/>
      <c r="E152" s="19"/>
      <c r="G152" s="2">
        <v>148</v>
      </c>
      <c r="H152" s="5" t="s">
        <v>157</v>
      </c>
      <c r="I152" s="30">
        <f t="shared" si="9"/>
        <v>0</v>
      </c>
      <c r="J152" s="19"/>
    </row>
    <row r="153" spans="1:10" ht="15">
      <c r="A153" s="2">
        <v>149</v>
      </c>
      <c r="B153" s="5"/>
      <c r="C153" s="30">
        <f t="shared" si="8"/>
        <v>0</v>
      </c>
      <c r="D153" s="19"/>
      <c r="E153" s="19"/>
      <c r="G153" s="2">
        <v>149</v>
      </c>
      <c r="H153" s="5" t="s">
        <v>5</v>
      </c>
      <c r="I153" s="30">
        <f t="shared" si="9"/>
        <v>0</v>
      </c>
      <c r="J153" s="19"/>
    </row>
    <row r="154" spans="1:10" ht="15">
      <c r="A154" s="2">
        <v>150</v>
      </c>
      <c r="B154" s="5"/>
      <c r="C154" s="30">
        <f t="shared" si="8"/>
        <v>0</v>
      </c>
      <c r="D154" s="19"/>
      <c r="E154" s="19"/>
      <c r="G154" s="2">
        <v>150</v>
      </c>
      <c r="H154" s="5" t="s">
        <v>7</v>
      </c>
      <c r="I154" s="30">
        <f t="shared" si="9"/>
        <v>0</v>
      </c>
      <c r="J154" s="19"/>
    </row>
    <row r="155" spans="7:10" ht="15">
      <c r="G155" s="2">
        <v>151</v>
      </c>
      <c r="H155" s="5" t="s">
        <v>192</v>
      </c>
      <c r="I155" s="30">
        <f t="shared" si="9"/>
        <v>0</v>
      </c>
      <c r="J155" s="19"/>
    </row>
    <row r="156" spans="7:10" ht="15">
      <c r="G156" s="2">
        <v>152</v>
      </c>
      <c r="H156" s="5"/>
      <c r="I156" s="30">
        <f t="shared" si="9"/>
        <v>0</v>
      </c>
      <c r="J156" s="19"/>
    </row>
    <row r="157" spans="7:10" ht="15">
      <c r="G157" s="2">
        <v>153</v>
      </c>
      <c r="H157" s="5"/>
      <c r="I157" s="30">
        <f t="shared" si="9"/>
        <v>0</v>
      </c>
      <c r="J157" s="19"/>
    </row>
    <row r="158" spans="7:10" ht="15">
      <c r="G158" s="2">
        <v>154</v>
      </c>
      <c r="H158" s="5"/>
      <c r="I158" s="30">
        <f t="shared" si="9"/>
        <v>0</v>
      </c>
      <c r="J158" s="19"/>
    </row>
    <row r="159" spans="7:10" ht="15">
      <c r="G159" s="2">
        <v>155</v>
      </c>
      <c r="H159" s="5"/>
      <c r="I159" s="30">
        <f t="shared" si="9"/>
        <v>0</v>
      </c>
      <c r="J159" s="19"/>
    </row>
    <row r="160" spans="7:10" ht="15">
      <c r="G160" s="2">
        <v>156</v>
      </c>
      <c r="H160" s="5"/>
      <c r="I160" s="30">
        <f t="shared" si="9"/>
        <v>0</v>
      </c>
      <c r="J160" s="19"/>
    </row>
    <row r="161" spans="7:10" ht="15">
      <c r="G161" s="2">
        <v>157</v>
      </c>
      <c r="H161" s="5"/>
      <c r="I161" s="30">
        <f t="shared" si="9"/>
        <v>0</v>
      </c>
      <c r="J161" s="19"/>
    </row>
    <row r="162" spans="7:10" ht="15">
      <c r="G162" s="2">
        <v>158</v>
      </c>
      <c r="H162" s="5"/>
      <c r="I162" s="30">
        <f t="shared" si="9"/>
        <v>0</v>
      </c>
      <c r="J162" s="19"/>
    </row>
    <row r="163" spans="7:10" ht="15">
      <c r="G163" s="2">
        <v>159</v>
      </c>
      <c r="H163" s="5"/>
      <c r="I163" s="30">
        <f t="shared" si="9"/>
        <v>0</v>
      </c>
      <c r="J163" s="19"/>
    </row>
    <row r="164" spans="7:10" ht="15">
      <c r="G164" s="2">
        <v>160</v>
      </c>
      <c r="H164" s="5"/>
      <c r="I164" s="30">
        <f t="shared" si="9"/>
        <v>0</v>
      </c>
      <c r="J164" s="19"/>
    </row>
  </sheetData>
  <sheetProtection/>
  <mergeCells count="2">
    <mergeCell ref="A2:E2"/>
    <mergeCell ref="G2:J2"/>
  </mergeCells>
  <conditionalFormatting sqref="D5:D154">
    <cfRule type="top10" priority="4" dxfId="19" stopIfTrue="1" rank="1"/>
  </conditionalFormatting>
  <conditionalFormatting sqref="E5:E154">
    <cfRule type="top10" priority="3" dxfId="19" stopIfTrue="1" rank="1"/>
  </conditionalFormatting>
  <conditionalFormatting sqref="C5:C154">
    <cfRule type="expression" priority="11" dxfId="17" stopIfTrue="1">
      <formula>LARGE(($C$5:$C$129),MIN(1,COUNT($C$5:$C$129)))&lt;=C5</formula>
    </cfRule>
  </conditionalFormatting>
  <conditionalFormatting sqref="I5:I164">
    <cfRule type="expression" priority="12" dxfId="17" stopIfTrue="1">
      <formula>LARGE(($I$5:$I$129),MIN(1,COUNT($I$5:$I$129)))&lt;=I5</formula>
    </cfRule>
  </conditionalFormatting>
  <conditionalFormatting sqref="J5:J68 J70:J500">
    <cfRule type="top10" priority="1" dxfId="19" stopIfTrue="1" rank="1"/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2:I1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4.8515625" style="0" customWidth="1"/>
    <col min="3" max="3" width="19.421875" style="15" customWidth="1"/>
    <col min="4" max="4" width="19.140625" style="15" customWidth="1"/>
    <col min="7" max="7" width="16.00390625" style="0" customWidth="1"/>
    <col min="8" max="8" width="18.28125" style="0" customWidth="1"/>
    <col min="9" max="9" width="27.421875" style="15" customWidth="1"/>
  </cols>
  <sheetData>
    <row r="2" spans="1:9" ht="18">
      <c r="A2" s="98" t="s">
        <v>67</v>
      </c>
      <c r="B2" s="98"/>
      <c r="C2" s="98"/>
      <c r="D2" s="98"/>
      <c r="F2" s="98" t="s">
        <v>68</v>
      </c>
      <c r="G2" s="98"/>
      <c r="H2" s="98"/>
      <c r="I2" s="98"/>
    </row>
    <row r="4" spans="1:9" ht="20.25" customHeight="1">
      <c r="A4" s="3"/>
      <c r="B4" s="3" t="s">
        <v>32</v>
      </c>
      <c r="C4" s="72" t="s">
        <v>60</v>
      </c>
      <c r="D4" s="16" t="s">
        <v>69</v>
      </c>
      <c r="F4" s="3"/>
      <c r="G4" s="3" t="s">
        <v>32</v>
      </c>
      <c r="H4" s="72" t="s">
        <v>60</v>
      </c>
      <c r="I4" s="16" t="s">
        <v>70</v>
      </c>
    </row>
    <row r="5" spans="1:9" ht="15">
      <c r="A5" s="2">
        <v>1</v>
      </c>
      <c r="B5" s="5" t="s">
        <v>33</v>
      </c>
      <c r="C5" s="25">
        <f aca="true" t="shared" si="0" ref="C5:C36">D5</f>
        <v>2161</v>
      </c>
      <c r="D5" s="19">
        <v>2161</v>
      </c>
      <c r="F5" s="2">
        <v>1</v>
      </c>
      <c r="G5" s="5" t="s">
        <v>5</v>
      </c>
      <c r="H5" s="25">
        <f aca="true" t="shared" si="1" ref="H5:H36">I5*16</f>
        <v>3360</v>
      </c>
      <c r="I5" s="19">
        <v>210</v>
      </c>
    </row>
    <row r="6" spans="1:9" ht="15">
      <c r="A6" s="2">
        <v>2</v>
      </c>
      <c r="B6" s="5" t="s">
        <v>7</v>
      </c>
      <c r="C6" s="25">
        <f t="shared" si="0"/>
        <v>1865</v>
      </c>
      <c r="D6" s="19">
        <v>1865</v>
      </c>
      <c r="F6" s="2">
        <v>2</v>
      </c>
      <c r="G6" s="5" t="s">
        <v>7</v>
      </c>
      <c r="H6" s="25">
        <f t="shared" si="1"/>
        <v>3344</v>
      </c>
      <c r="I6" s="19">
        <v>209</v>
      </c>
    </row>
    <row r="7" spans="1:9" ht="15">
      <c r="A7" s="2">
        <v>3</v>
      </c>
      <c r="B7" s="5" t="s">
        <v>10</v>
      </c>
      <c r="C7" s="25">
        <f t="shared" si="0"/>
        <v>1859</v>
      </c>
      <c r="D7" s="19">
        <v>1859</v>
      </c>
      <c r="F7" s="2">
        <v>3</v>
      </c>
      <c r="G7" s="5" t="s">
        <v>33</v>
      </c>
      <c r="H7" s="25">
        <f t="shared" si="1"/>
        <v>1072</v>
      </c>
      <c r="I7" s="19">
        <v>67</v>
      </c>
    </row>
    <row r="8" spans="1:9" ht="15">
      <c r="A8" s="2">
        <v>4</v>
      </c>
      <c r="B8" s="5" t="s">
        <v>121</v>
      </c>
      <c r="C8" s="25">
        <f t="shared" si="0"/>
        <v>1324</v>
      </c>
      <c r="D8" s="19">
        <v>1324</v>
      </c>
      <c r="F8" s="2">
        <v>4</v>
      </c>
      <c r="G8" s="5" t="s">
        <v>10</v>
      </c>
      <c r="H8" s="25">
        <f t="shared" si="1"/>
        <v>704</v>
      </c>
      <c r="I8" s="19">
        <v>44</v>
      </c>
    </row>
    <row r="9" spans="1:9" ht="15">
      <c r="A9" s="2">
        <v>5</v>
      </c>
      <c r="B9" s="5" t="s">
        <v>5</v>
      </c>
      <c r="C9" s="25">
        <f t="shared" si="0"/>
        <v>1160</v>
      </c>
      <c r="D9" s="19">
        <v>1160</v>
      </c>
      <c r="F9" s="2">
        <v>5</v>
      </c>
      <c r="G9" s="5" t="s">
        <v>30</v>
      </c>
      <c r="H9" s="25">
        <f t="shared" si="1"/>
        <v>592</v>
      </c>
      <c r="I9" s="19">
        <v>37</v>
      </c>
    </row>
    <row r="10" spans="1:9" ht="15">
      <c r="A10" s="2">
        <v>6</v>
      </c>
      <c r="B10" s="5" t="s">
        <v>159</v>
      </c>
      <c r="C10" s="25">
        <f t="shared" si="0"/>
        <v>1026</v>
      </c>
      <c r="D10" s="19">
        <v>1026</v>
      </c>
      <c r="F10" s="2">
        <v>6</v>
      </c>
      <c r="G10" s="5" t="s">
        <v>13</v>
      </c>
      <c r="H10" s="25">
        <f t="shared" si="1"/>
        <v>576</v>
      </c>
      <c r="I10" s="19">
        <v>36</v>
      </c>
    </row>
    <row r="11" spans="1:9" ht="15">
      <c r="A11" s="2">
        <v>7</v>
      </c>
      <c r="B11" s="5" t="s">
        <v>41</v>
      </c>
      <c r="C11" s="25">
        <f t="shared" si="0"/>
        <v>856</v>
      </c>
      <c r="D11" s="19">
        <v>856</v>
      </c>
      <c r="F11" s="2">
        <v>7</v>
      </c>
      <c r="G11" s="5" t="s">
        <v>156</v>
      </c>
      <c r="H11" s="25">
        <f t="shared" si="1"/>
        <v>320</v>
      </c>
      <c r="I11" s="19">
        <v>20</v>
      </c>
    </row>
    <row r="12" spans="1:9" ht="15">
      <c r="A12" s="2">
        <v>8</v>
      </c>
      <c r="B12" s="5" t="s">
        <v>49</v>
      </c>
      <c r="C12" s="25">
        <f t="shared" si="0"/>
        <v>780</v>
      </c>
      <c r="D12" s="19">
        <v>780</v>
      </c>
      <c r="F12" s="2">
        <v>8</v>
      </c>
      <c r="G12" s="5" t="s">
        <v>121</v>
      </c>
      <c r="H12" s="25">
        <f t="shared" si="1"/>
        <v>160</v>
      </c>
      <c r="I12" s="19">
        <v>10</v>
      </c>
    </row>
    <row r="13" spans="1:9" ht="15">
      <c r="A13" s="2">
        <v>9</v>
      </c>
      <c r="B13" s="5" t="s">
        <v>157</v>
      </c>
      <c r="C13" s="25">
        <f t="shared" si="0"/>
        <v>737</v>
      </c>
      <c r="D13" s="19">
        <v>737</v>
      </c>
      <c r="F13" s="2">
        <v>9</v>
      </c>
      <c r="G13" s="5" t="s">
        <v>159</v>
      </c>
      <c r="H13" s="25">
        <f t="shared" si="1"/>
        <v>160</v>
      </c>
      <c r="I13" s="19">
        <v>10</v>
      </c>
    </row>
    <row r="14" spans="1:9" ht="15">
      <c r="A14" s="2">
        <v>10</v>
      </c>
      <c r="B14" s="5" t="s">
        <v>1</v>
      </c>
      <c r="C14" s="25">
        <f t="shared" si="0"/>
        <v>502</v>
      </c>
      <c r="D14" s="19">
        <v>502</v>
      </c>
      <c r="F14" s="2">
        <v>10</v>
      </c>
      <c r="G14" s="5" t="s">
        <v>49</v>
      </c>
      <c r="H14" s="25">
        <f t="shared" si="1"/>
        <v>128</v>
      </c>
      <c r="I14" s="19">
        <v>8</v>
      </c>
    </row>
    <row r="15" spans="1:9" ht="15">
      <c r="A15" s="2">
        <v>11</v>
      </c>
      <c r="B15" s="5" t="s">
        <v>37</v>
      </c>
      <c r="C15" s="25">
        <f t="shared" si="0"/>
        <v>435</v>
      </c>
      <c r="D15" s="19">
        <v>435</v>
      </c>
      <c r="F15" s="2">
        <v>11</v>
      </c>
      <c r="G15" s="5" t="s">
        <v>126</v>
      </c>
      <c r="H15" s="25">
        <f t="shared" si="1"/>
        <v>64</v>
      </c>
      <c r="I15" s="19">
        <v>4</v>
      </c>
    </row>
    <row r="16" spans="1:9" ht="15">
      <c r="A16" s="2">
        <v>12</v>
      </c>
      <c r="B16" s="5" t="s">
        <v>126</v>
      </c>
      <c r="C16" s="25">
        <f t="shared" si="0"/>
        <v>391</v>
      </c>
      <c r="D16" s="19">
        <v>391</v>
      </c>
      <c r="F16" s="2">
        <v>12</v>
      </c>
      <c r="G16" s="5" t="s">
        <v>157</v>
      </c>
      <c r="H16" s="25">
        <f t="shared" si="1"/>
        <v>32</v>
      </c>
      <c r="I16" s="19">
        <v>2</v>
      </c>
    </row>
    <row r="17" spans="1:9" ht="15">
      <c r="A17" s="2">
        <v>13</v>
      </c>
      <c r="B17" s="5" t="s">
        <v>30</v>
      </c>
      <c r="C17" s="25">
        <f t="shared" si="0"/>
        <v>335</v>
      </c>
      <c r="D17" s="19">
        <v>335</v>
      </c>
      <c r="F17" s="2">
        <v>13</v>
      </c>
      <c r="G17" s="5" t="s">
        <v>37</v>
      </c>
      <c r="H17" s="25">
        <f t="shared" si="1"/>
        <v>32</v>
      </c>
      <c r="I17" s="19">
        <v>2</v>
      </c>
    </row>
    <row r="18" spans="1:9" ht="15">
      <c r="A18" s="2">
        <v>14</v>
      </c>
      <c r="B18" s="5" t="s">
        <v>156</v>
      </c>
      <c r="C18" s="25">
        <f t="shared" si="0"/>
        <v>329</v>
      </c>
      <c r="D18" s="19">
        <v>329</v>
      </c>
      <c r="F18" s="2">
        <v>14</v>
      </c>
      <c r="G18" s="5" t="s">
        <v>26</v>
      </c>
      <c r="H18" s="25">
        <f t="shared" si="1"/>
        <v>32</v>
      </c>
      <c r="I18" s="19">
        <v>2</v>
      </c>
    </row>
    <row r="19" spans="1:9" ht="15">
      <c r="A19" s="2">
        <v>15</v>
      </c>
      <c r="B19" s="5" t="s">
        <v>114</v>
      </c>
      <c r="C19" s="25">
        <f t="shared" si="0"/>
        <v>250</v>
      </c>
      <c r="D19" s="19">
        <v>250</v>
      </c>
      <c r="F19" s="2">
        <v>15</v>
      </c>
      <c r="G19" s="5" t="s">
        <v>41</v>
      </c>
      <c r="H19" s="25">
        <f t="shared" si="1"/>
        <v>32</v>
      </c>
      <c r="I19" s="19">
        <v>2</v>
      </c>
    </row>
    <row r="20" spans="1:9" ht="15">
      <c r="A20" s="2">
        <v>16</v>
      </c>
      <c r="B20" s="5" t="s">
        <v>25</v>
      </c>
      <c r="C20" s="25">
        <f t="shared" si="0"/>
        <v>128</v>
      </c>
      <c r="D20" s="19">
        <v>128</v>
      </c>
      <c r="F20" s="2">
        <v>16</v>
      </c>
      <c r="G20" s="5" t="s">
        <v>113</v>
      </c>
      <c r="H20" s="25">
        <f t="shared" si="1"/>
        <v>32</v>
      </c>
      <c r="I20" s="19">
        <v>2</v>
      </c>
    </row>
    <row r="21" spans="1:9" ht="15">
      <c r="A21" s="2">
        <v>17</v>
      </c>
      <c r="B21" s="5" t="s">
        <v>9</v>
      </c>
      <c r="C21" s="25">
        <f t="shared" si="0"/>
        <v>113</v>
      </c>
      <c r="D21" s="19">
        <v>113</v>
      </c>
      <c r="F21" s="2">
        <v>17</v>
      </c>
      <c r="G21" s="5" t="s">
        <v>158</v>
      </c>
      <c r="H21" s="25">
        <f t="shared" si="1"/>
        <v>16</v>
      </c>
      <c r="I21" s="19">
        <v>1</v>
      </c>
    </row>
    <row r="22" spans="1:9" ht="15" customHeight="1">
      <c r="A22" s="2">
        <v>18</v>
      </c>
      <c r="B22" s="5" t="s">
        <v>4</v>
      </c>
      <c r="C22" s="25">
        <f t="shared" si="0"/>
        <v>112</v>
      </c>
      <c r="D22" s="19">
        <v>112</v>
      </c>
      <c r="F22" s="2">
        <v>18</v>
      </c>
      <c r="G22" s="5" t="s">
        <v>8</v>
      </c>
      <c r="H22" s="25">
        <f t="shared" si="1"/>
        <v>16</v>
      </c>
      <c r="I22" s="19">
        <v>1</v>
      </c>
    </row>
    <row r="23" spans="1:9" ht="15">
      <c r="A23" s="2">
        <v>19</v>
      </c>
      <c r="B23" s="5" t="s">
        <v>6</v>
      </c>
      <c r="C23" s="25">
        <f t="shared" si="0"/>
        <v>90</v>
      </c>
      <c r="D23" s="19">
        <v>90</v>
      </c>
      <c r="F23" s="2">
        <v>19</v>
      </c>
      <c r="G23" s="5" t="s">
        <v>35</v>
      </c>
      <c r="H23" s="25">
        <f t="shared" si="1"/>
        <v>16</v>
      </c>
      <c r="I23" s="19">
        <v>1</v>
      </c>
    </row>
    <row r="24" spans="1:9" ht="15">
      <c r="A24" s="2">
        <v>20</v>
      </c>
      <c r="B24" s="5" t="s">
        <v>13</v>
      </c>
      <c r="C24" s="25">
        <f t="shared" si="0"/>
        <v>36</v>
      </c>
      <c r="D24" s="19">
        <v>36</v>
      </c>
      <c r="F24" s="2">
        <v>20</v>
      </c>
      <c r="G24" s="5" t="s">
        <v>22</v>
      </c>
      <c r="H24" s="25">
        <f t="shared" si="1"/>
        <v>16</v>
      </c>
      <c r="I24" s="19">
        <v>1</v>
      </c>
    </row>
    <row r="25" spans="1:9" ht="15">
      <c r="A25" s="2">
        <v>21</v>
      </c>
      <c r="B25" s="5" t="s">
        <v>116</v>
      </c>
      <c r="C25" s="25">
        <f t="shared" si="0"/>
        <v>12</v>
      </c>
      <c r="D25" s="19">
        <v>12</v>
      </c>
      <c r="F25" s="2">
        <v>21</v>
      </c>
      <c r="G25" s="5" t="s">
        <v>18</v>
      </c>
      <c r="H25" s="25">
        <f t="shared" si="1"/>
        <v>16</v>
      </c>
      <c r="I25" s="19">
        <v>1</v>
      </c>
    </row>
    <row r="26" spans="1:9" ht="15">
      <c r="A26" s="2">
        <v>22</v>
      </c>
      <c r="B26" s="5" t="s">
        <v>8</v>
      </c>
      <c r="C26" s="25">
        <f t="shared" si="0"/>
        <v>1</v>
      </c>
      <c r="D26" s="19">
        <v>1</v>
      </c>
      <c r="F26" s="2">
        <v>22</v>
      </c>
      <c r="G26" s="5" t="s">
        <v>25</v>
      </c>
      <c r="H26" s="25">
        <f t="shared" si="1"/>
        <v>16</v>
      </c>
      <c r="I26" s="19">
        <v>1</v>
      </c>
    </row>
    <row r="27" spans="1:9" ht="15">
      <c r="A27" s="2">
        <v>23</v>
      </c>
      <c r="B27" s="5" t="s">
        <v>35</v>
      </c>
      <c r="C27" s="25">
        <f t="shared" si="0"/>
        <v>1</v>
      </c>
      <c r="D27" s="19">
        <v>1</v>
      </c>
      <c r="F27" s="2">
        <v>23</v>
      </c>
      <c r="G27" s="5" t="s">
        <v>9</v>
      </c>
      <c r="H27" s="25">
        <f t="shared" si="1"/>
        <v>16</v>
      </c>
      <c r="I27" s="19">
        <v>1</v>
      </c>
    </row>
    <row r="28" spans="1:9" ht="15">
      <c r="A28" s="2">
        <v>24</v>
      </c>
      <c r="B28" s="5" t="s">
        <v>22</v>
      </c>
      <c r="C28" s="25">
        <f t="shared" si="0"/>
        <v>1</v>
      </c>
      <c r="D28" s="19">
        <v>1</v>
      </c>
      <c r="F28" s="2">
        <v>24</v>
      </c>
      <c r="G28" s="5" t="s">
        <v>3</v>
      </c>
      <c r="H28" s="25">
        <f t="shared" si="1"/>
        <v>16</v>
      </c>
      <c r="I28" s="19">
        <v>1</v>
      </c>
    </row>
    <row r="29" spans="1:9" ht="15">
      <c r="A29" s="2">
        <v>25</v>
      </c>
      <c r="B29" s="5" t="s">
        <v>18</v>
      </c>
      <c r="C29" s="25">
        <f t="shared" si="0"/>
        <v>1</v>
      </c>
      <c r="D29" s="19">
        <v>1</v>
      </c>
      <c r="F29" s="2">
        <v>25</v>
      </c>
      <c r="G29" s="5" t="s">
        <v>1</v>
      </c>
      <c r="H29" s="25">
        <f t="shared" si="1"/>
        <v>16</v>
      </c>
      <c r="I29" s="19">
        <v>1</v>
      </c>
    </row>
    <row r="30" spans="1:9" ht="15">
      <c r="A30" s="2">
        <v>26</v>
      </c>
      <c r="B30" s="5" t="s">
        <v>26</v>
      </c>
      <c r="C30" s="25">
        <f t="shared" si="0"/>
        <v>1</v>
      </c>
      <c r="D30" s="19">
        <v>1</v>
      </c>
      <c r="F30" s="2">
        <v>26</v>
      </c>
      <c r="G30" s="5" t="s">
        <v>6</v>
      </c>
      <c r="H30" s="25">
        <f t="shared" si="1"/>
        <v>16</v>
      </c>
      <c r="I30" s="19">
        <v>1</v>
      </c>
    </row>
    <row r="31" spans="1:9" ht="15">
      <c r="A31" s="2">
        <v>27</v>
      </c>
      <c r="B31" s="5" t="s">
        <v>3</v>
      </c>
      <c r="C31" s="25">
        <f t="shared" si="0"/>
        <v>1</v>
      </c>
      <c r="D31" s="19">
        <v>1</v>
      </c>
      <c r="F31" s="2">
        <v>27</v>
      </c>
      <c r="G31" s="5" t="s">
        <v>21</v>
      </c>
      <c r="H31" s="25">
        <f t="shared" si="1"/>
        <v>16</v>
      </c>
      <c r="I31" s="19">
        <v>1</v>
      </c>
    </row>
    <row r="32" spans="1:9" ht="15">
      <c r="A32" s="2">
        <v>28</v>
      </c>
      <c r="B32" s="5" t="s">
        <v>21</v>
      </c>
      <c r="C32" s="25">
        <f t="shared" si="0"/>
        <v>1</v>
      </c>
      <c r="D32" s="19">
        <v>1</v>
      </c>
      <c r="F32" s="2">
        <v>28</v>
      </c>
      <c r="G32" s="5" t="s">
        <v>4</v>
      </c>
      <c r="H32" s="25">
        <f t="shared" si="1"/>
        <v>16</v>
      </c>
      <c r="I32" s="19">
        <v>1</v>
      </c>
    </row>
    <row r="33" spans="1:9" ht="15">
      <c r="A33" s="2">
        <v>29</v>
      </c>
      <c r="B33" s="5" t="s">
        <v>12</v>
      </c>
      <c r="C33" s="25">
        <f t="shared" si="0"/>
        <v>1</v>
      </c>
      <c r="D33" s="19">
        <v>1</v>
      </c>
      <c r="F33" s="2">
        <v>29</v>
      </c>
      <c r="G33" s="5" t="s">
        <v>12</v>
      </c>
      <c r="H33" s="25">
        <f t="shared" si="1"/>
        <v>16</v>
      </c>
      <c r="I33" s="19">
        <v>1</v>
      </c>
    </row>
    <row r="34" spans="1:9" ht="15">
      <c r="A34" s="2">
        <v>30</v>
      </c>
      <c r="B34" s="5" t="s">
        <v>15</v>
      </c>
      <c r="C34" s="25">
        <f t="shared" si="0"/>
        <v>1</v>
      </c>
      <c r="D34" s="19">
        <v>1</v>
      </c>
      <c r="F34" s="2">
        <v>30</v>
      </c>
      <c r="G34" s="5" t="s">
        <v>15</v>
      </c>
      <c r="H34" s="25">
        <f t="shared" si="1"/>
        <v>16</v>
      </c>
      <c r="I34" s="19">
        <v>1</v>
      </c>
    </row>
    <row r="35" spans="1:9" ht="15">
      <c r="A35" s="2">
        <v>31</v>
      </c>
      <c r="B35" s="5" t="s">
        <v>44</v>
      </c>
      <c r="C35" s="25">
        <f t="shared" si="0"/>
        <v>1</v>
      </c>
      <c r="D35" s="19">
        <v>1</v>
      </c>
      <c r="F35" s="2">
        <v>31</v>
      </c>
      <c r="G35" s="5" t="s">
        <v>44</v>
      </c>
      <c r="H35" s="25">
        <f t="shared" si="1"/>
        <v>16</v>
      </c>
      <c r="I35" s="19">
        <v>1</v>
      </c>
    </row>
    <row r="36" spans="1:9" ht="15">
      <c r="A36" s="2">
        <v>32</v>
      </c>
      <c r="B36" s="5" t="s">
        <v>0</v>
      </c>
      <c r="C36" s="25">
        <f t="shared" si="0"/>
        <v>1</v>
      </c>
      <c r="D36" s="19">
        <v>1</v>
      </c>
      <c r="F36" s="2">
        <v>32</v>
      </c>
      <c r="G36" s="5" t="s">
        <v>0</v>
      </c>
      <c r="H36" s="25">
        <f t="shared" si="1"/>
        <v>16</v>
      </c>
      <c r="I36" s="19">
        <v>1</v>
      </c>
    </row>
    <row r="37" spans="1:9" ht="15">
      <c r="A37" s="2">
        <v>33</v>
      </c>
      <c r="B37" s="5" t="s">
        <v>31</v>
      </c>
      <c r="C37" s="25">
        <f aca="true" t="shared" si="2" ref="C37:C68">D37</f>
        <v>1</v>
      </c>
      <c r="D37" s="19">
        <v>1</v>
      </c>
      <c r="F37" s="2">
        <v>33</v>
      </c>
      <c r="G37" s="5" t="s">
        <v>31</v>
      </c>
      <c r="H37" s="25">
        <f aca="true" t="shared" si="3" ref="H37:H68">I37*16</f>
        <v>16</v>
      </c>
      <c r="I37" s="19">
        <v>1</v>
      </c>
    </row>
    <row r="38" spans="1:9" ht="15">
      <c r="A38" s="2">
        <v>34</v>
      </c>
      <c r="B38" s="5" t="s">
        <v>34</v>
      </c>
      <c r="C38" s="25">
        <f t="shared" si="2"/>
        <v>1</v>
      </c>
      <c r="D38" s="19">
        <v>1</v>
      </c>
      <c r="F38" s="2">
        <v>34</v>
      </c>
      <c r="G38" s="5" t="s">
        <v>34</v>
      </c>
      <c r="H38" s="25">
        <f t="shared" si="3"/>
        <v>16</v>
      </c>
      <c r="I38" s="19">
        <v>1</v>
      </c>
    </row>
    <row r="39" spans="1:9" ht="15">
      <c r="A39" s="2">
        <v>35</v>
      </c>
      <c r="B39" s="5" t="s">
        <v>45</v>
      </c>
      <c r="C39" s="25">
        <f t="shared" si="2"/>
        <v>1</v>
      </c>
      <c r="D39" s="19">
        <v>1</v>
      </c>
      <c r="F39" s="2">
        <v>35</v>
      </c>
      <c r="G39" s="5" t="s">
        <v>45</v>
      </c>
      <c r="H39" s="25">
        <f t="shared" si="3"/>
        <v>16</v>
      </c>
      <c r="I39" s="19">
        <v>1</v>
      </c>
    </row>
    <row r="40" spans="1:9" ht="15">
      <c r="A40" s="2">
        <v>36</v>
      </c>
      <c r="B40" s="5" t="s">
        <v>2</v>
      </c>
      <c r="C40" s="25">
        <f t="shared" si="2"/>
        <v>1</v>
      </c>
      <c r="D40" s="19">
        <v>1</v>
      </c>
      <c r="F40" s="2">
        <v>36</v>
      </c>
      <c r="G40" s="5" t="s">
        <v>2</v>
      </c>
      <c r="H40" s="25">
        <f t="shared" si="3"/>
        <v>16</v>
      </c>
      <c r="I40" s="19">
        <v>1</v>
      </c>
    </row>
    <row r="41" spans="1:9" ht="15">
      <c r="A41" s="2">
        <v>37</v>
      </c>
      <c r="B41" s="5" t="s">
        <v>14</v>
      </c>
      <c r="C41" s="25">
        <f t="shared" si="2"/>
        <v>1</v>
      </c>
      <c r="D41" s="19">
        <v>1</v>
      </c>
      <c r="F41" s="2">
        <v>37</v>
      </c>
      <c r="G41" s="5" t="s">
        <v>14</v>
      </c>
      <c r="H41" s="25">
        <f t="shared" si="3"/>
        <v>16</v>
      </c>
      <c r="I41" s="19">
        <v>1</v>
      </c>
    </row>
    <row r="42" spans="1:9" ht="15">
      <c r="A42" s="2">
        <v>38</v>
      </c>
      <c r="B42" s="5" t="s">
        <v>46</v>
      </c>
      <c r="C42" s="25">
        <f t="shared" si="2"/>
        <v>1</v>
      </c>
      <c r="D42" s="19">
        <v>1</v>
      </c>
      <c r="F42" s="2">
        <v>38</v>
      </c>
      <c r="G42" s="5" t="s">
        <v>46</v>
      </c>
      <c r="H42" s="25">
        <f t="shared" si="3"/>
        <v>16</v>
      </c>
      <c r="I42" s="19">
        <v>1</v>
      </c>
    </row>
    <row r="43" spans="1:9" ht="15">
      <c r="A43" s="2">
        <v>39</v>
      </c>
      <c r="B43" s="5" t="s">
        <v>40</v>
      </c>
      <c r="C43" s="25">
        <f t="shared" si="2"/>
        <v>1</v>
      </c>
      <c r="D43" s="19">
        <v>1</v>
      </c>
      <c r="F43" s="2">
        <v>39</v>
      </c>
      <c r="G43" s="5" t="s">
        <v>40</v>
      </c>
      <c r="H43" s="25">
        <f t="shared" si="3"/>
        <v>16</v>
      </c>
      <c r="I43" s="19">
        <v>1</v>
      </c>
    </row>
    <row r="44" spans="1:9" ht="15">
      <c r="A44" s="2">
        <v>40</v>
      </c>
      <c r="B44" s="5" t="s">
        <v>42</v>
      </c>
      <c r="C44" s="25">
        <f t="shared" si="2"/>
        <v>1</v>
      </c>
      <c r="D44" s="19">
        <v>1</v>
      </c>
      <c r="F44" s="2">
        <v>40</v>
      </c>
      <c r="G44" s="5" t="s">
        <v>42</v>
      </c>
      <c r="H44" s="25">
        <f t="shared" si="3"/>
        <v>16</v>
      </c>
      <c r="I44" s="19">
        <v>1</v>
      </c>
    </row>
    <row r="45" spans="1:9" ht="15">
      <c r="A45" s="2">
        <v>41</v>
      </c>
      <c r="B45" s="5" t="s">
        <v>43</v>
      </c>
      <c r="C45" s="25">
        <f t="shared" si="2"/>
        <v>1</v>
      </c>
      <c r="D45" s="19">
        <v>1</v>
      </c>
      <c r="F45" s="2">
        <v>41</v>
      </c>
      <c r="G45" s="5" t="s">
        <v>43</v>
      </c>
      <c r="H45" s="25">
        <f t="shared" si="3"/>
        <v>16</v>
      </c>
      <c r="I45" s="19">
        <v>1</v>
      </c>
    </row>
    <row r="46" spans="1:9" ht="15">
      <c r="A46" s="2">
        <v>42</v>
      </c>
      <c r="B46" s="5" t="s">
        <v>16</v>
      </c>
      <c r="C46" s="25">
        <f t="shared" si="2"/>
        <v>1</v>
      </c>
      <c r="D46" s="19">
        <v>1</v>
      </c>
      <c r="F46" s="2">
        <v>42</v>
      </c>
      <c r="G46" s="5" t="s">
        <v>16</v>
      </c>
      <c r="H46" s="25">
        <f t="shared" si="3"/>
        <v>16</v>
      </c>
      <c r="I46" s="19">
        <v>1</v>
      </c>
    </row>
    <row r="47" spans="1:9" ht="15">
      <c r="A47" s="2">
        <v>43</v>
      </c>
      <c r="B47" s="5" t="s">
        <v>19</v>
      </c>
      <c r="C47" s="25">
        <f t="shared" si="2"/>
        <v>1</v>
      </c>
      <c r="D47" s="19">
        <v>1</v>
      </c>
      <c r="F47" s="2">
        <v>43</v>
      </c>
      <c r="G47" s="5" t="s">
        <v>19</v>
      </c>
      <c r="H47" s="25">
        <f t="shared" si="3"/>
        <v>16</v>
      </c>
      <c r="I47" s="19">
        <v>1</v>
      </c>
    </row>
    <row r="48" spans="1:9" ht="15">
      <c r="A48" s="2">
        <v>44</v>
      </c>
      <c r="B48" s="5" t="s">
        <v>23</v>
      </c>
      <c r="C48" s="25">
        <f t="shared" si="2"/>
        <v>1</v>
      </c>
      <c r="D48" s="19">
        <v>1</v>
      </c>
      <c r="F48" s="2">
        <v>44</v>
      </c>
      <c r="G48" s="5" t="s">
        <v>23</v>
      </c>
      <c r="H48" s="25">
        <f t="shared" si="3"/>
        <v>16</v>
      </c>
      <c r="I48" s="19">
        <v>1</v>
      </c>
    </row>
    <row r="49" spans="1:9" ht="15">
      <c r="A49" s="2">
        <v>45</v>
      </c>
      <c r="B49" s="5" t="s">
        <v>17</v>
      </c>
      <c r="C49" s="25">
        <f t="shared" si="2"/>
        <v>1</v>
      </c>
      <c r="D49" s="19">
        <v>1</v>
      </c>
      <c r="F49" s="2">
        <v>45</v>
      </c>
      <c r="G49" s="5" t="s">
        <v>17</v>
      </c>
      <c r="H49" s="25">
        <f t="shared" si="3"/>
        <v>16</v>
      </c>
      <c r="I49" s="19">
        <v>1</v>
      </c>
    </row>
    <row r="50" spans="1:9" ht="15">
      <c r="A50" s="2">
        <v>46</v>
      </c>
      <c r="B50" s="5" t="s">
        <v>38</v>
      </c>
      <c r="C50" s="25">
        <f t="shared" si="2"/>
        <v>1</v>
      </c>
      <c r="D50" s="19">
        <v>1</v>
      </c>
      <c r="F50" s="2">
        <v>46</v>
      </c>
      <c r="G50" s="5" t="s">
        <v>38</v>
      </c>
      <c r="H50" s="25">
        <f t="shared" si="3"/>
        <v>16</v>
      </c>
      <c r="I50" s="19">
        <v>1</v>
      </c>
    </row>
    <row r="51" spans="1:9" ht="15">
      <c r="A51" s="2">
        <v>47</v>
      </c>
      <c r="B51" s="5" t="s">
        <v>20</v>
      </c>
      <c r="C51" s="25">
        <f t="shared" si="2"/>
        <v>1</v>
      </c>
      <c r="D51" s="19">
        <v>1</v>
      </c>
      <c r="F51" s="2">
        <v>47</v>
      </c>
      <c r="G51" s="5" t="s">
        <v>20</v>
      </c>
      <c r="H51" s="25">
        <f t="shared" si="3"/>
        <v>16</v>
      </c>
      <c r="I51" s="19">
        <v>1</v>
      </c>
    </row>
    <row r="52" spans="1:9" ht="15">
      <c r="A52" s="2">
        <v>48</v>
      </c>
      <c r="B52" s="5" t="s">
        <v>11</v>
      </c>
      <c r="C52" s="25">
        <f t="shared" si="2"/>
        <v>1</v>
      </c>
      <c r="D52" s="19">
        <v>1</v>
      </c>
      <c r="F52" s="2">
        <v>48</v>
      </c>
      <c r="G52" s="5" t="s">
        <v>11</v>
      </c>
      <c r="H52" s="25">
        <f t="shared" si="3"/>
        <v>16</v>
      </c>
      <c r="I52" s="19">
        <v>1</v>
      </c>
    </row>
    <row r="53" spans="1:9" ht="15">
      <c r="A53" s="2">
        <v>49</v>
      </c>
      <c r="B53" s="5" t="s">
        <v>48</v>
      </c>
      <c r="C53" s="25">
        <f t="shared" si="2"/>
        <v>1</v>
      </c>
      <c r="D53" s="19">
        <v>1</v>
      </c>
      <c r="F53" s="2">
        <v>49</v>
      </c>
      <c r="G53" s="5" t="s">
        <v>48</v>
      </c>
      <c r="H53" s="25">
        <f t="shared" si="3"/>
        <v>16</v>
      </c>
      <c r="I53" s="19">
        <v>1</v>
      </c>
    </row>
    <row r="54" spans="1:9" ht="15">
      <c r="A54" s="2">
        <v>50</v>
      </c>
      <c r="B54" s="5" t="s">
        <v>24</v>
      </c>
      <c r="C54" s="25">
        <f t="shared" si="2"/>
        <v>1</v>
      </c>
      <c r="D54" s="19">
        <v>1</v>
      </c>
      <c r="F54" s="2">
        <v>50</v>
      </c>
      <c r="G54" s="5" t="s">
        <v>24</v>
      </c>
      <c r="H54" s="25">
        <f t="shared" si="3"/>
        <v>16</v>
      </c>
      <c r="I54" s="19">
        <v>1</v>
      </c>
    </row>
    <row r="55" spans="1:9" ht="15">
      <c r="A55" s="2">
        <v>51</v>
      </c>
      <c r="B55" s="5" t="s">
        <v>27</v>
      </c>
      <c r="C55" s="25">
        <f t="shared" si="2"/>
        <v>1</v>
      </c>
      <c r="D55" s="19">
        <v>1</v>
      </c>
      <c r="F55" s="2">
        <v>51</v>
      </c>
      <c r="G55" s="5" t="s">
        <v>27</v>
      </c>
      <c r="H55" s="25">
        <f t="shared" si="3"/>
        <v>16</v>
      </c>
      <c r="I55" s="19">
        <v>1</v>
      </c>
    </row>
    <row r="56" spans="1:9" ht="15">
      <c r="A56" s="2">
        <v>52</v>
      </c>
      <c r="B56" s="5" t="s">
        <v>39</v>
      </c>
      <c r="C56" s="25">
        <f t="shared" si="2"/>
        <v>1</v>
      </c>
      <c r="D56" s="19">
        <v>1</v>
      </c>
      <c r="F56" s="2">
        <v>52</v>
      </c>
      <c r="G56" s="5" t="s">
        <v>39</v>
      </c>
      <c r="H56" s="25">
        <f t="shared" si="3"/>
        <v>16</v>
      </c>
      <c r="I56" s="19">
        <v>1</v>
      </c>
    </row>
    <row r="57" spans="1:9" ht="15">
      <c r="A57" s="2">
        <v>53</v>
      </c>
      <c r="B57" s="5" t="s">
        <v>28</v>
      </c>
      <c r="C57" s="25">
        <f t="shared" si="2"/>
        <v>1</v>
      </c>
      <c r="D57" s="19">
        <v>1</v>
      </c>
      <c r="F57" s="2">
        <v>53</v>
      </c>
      <c r="G57" s="5" t="s">
        <v>28</v>
      </c>
      <c r="H57" s="25">
        <f t="shared" si="3"/>
        <v>16</v>
      </c>
      <c r="I57" s="19">
        <v>1</v>
      </c>
    </row>
    <row r="58" spans="1:9" ht="15">
      <c r="A58" s="2">
        <v>54</v>
      </c>
      <c r="B58" s="5" t="s">
        <v>154</v>
      </c>
      <c r="C58" s="25">
        <f t="shared" si="2"/>
        <v>1</v>
      </c>
      <c r="D58" s="19">
        <v>1</v>
      </c>
      <c r="F58" s="2">
        <v>54</v>
      </c>
      <c r="G58" s="5" t="s">
        <v>154</v>
      </c>
      <c r="H58" s="25">
        <f t="shared" si="3"/>
        <v>16</v>
      </c>
      <c r="I58" s="19">
        <v>1</v>
      </c>
    </row>
    <row r="59" spans="1:9" ht="15">
      <c r="A59" s="2">
        <v>55</v>
      </c>
      <c r="B59" s="5" t="s">
        <v>29</v>
      </c>
      <c r="C59" s="25">
        <f t="shared" si="2"/>
        <v>1</v>
      </c>
      <c r="D59" s="19">
        <v>1</v>
      </c>
      <c r="F59" s="2">
        <v>55</v>
      </c>
      <c r="G59" s="5" t="s">
        <v>29</v>
      </c>
      <c r="H59" s="25">
        <f t="shared" si="3"/>
        <v>16</v>
      </c>
      <c r="I59" s="19">
        <v>1</v>
      </c>
    </row>
    <row r="60" spans="1:9" ht="15">
      <c r="A60" s="2">
        <v>56</v>
      </c>
      <c r="B60" s="5" t="s">
        <v>89</v>
      </c>
      <c r="C60" s="25">
        <f t="shared" si="2"/>
        <v>1</v>
      </c>
      <c r="D60" s="19">
        <v>1</v>
      </c>
      <c r="F60" s="2">
        <v>56</v>
      </c>
      <c r="G60" s="5" t="s">
        <v>89</v>
      </c>
      <c r="H60" s="25">
        <f t="shared" si="3"/>
        <v>16</v>
      </c>
      <c r="I60" s="19">
        <v>1</v>
      </c>
    </row>
    <row r="61" spans="1:9" ht="15">
      <c r="A61" s="2">
        <v>57</v>
      </c>
      <c r="B61" s="5" t="s">
        <v>90</v>
      </c>
      <c r="C61" s="25">
        <f t="shared" si="2"/>
        <v>1</v>
      </c>
      <c r="D61" s="19">
        <v>1</v>
      </c>
      <c r="F61" s="2">
        <v>57</v>
      </c>
      <c r="G61" s="5" t="s">
        <v>90</v>
      </c>
      <c r="H61" s="25">
        <f t="shared" si="3"/>
        <v>16</v>
      </c>
      <c r="I61" s="19">
        <v>1</v>
      </c>
    </row>
    <row r="62" spans="1:9" ht="15">
      <c r="A62" s="2">
        <v>58</v>
      </c>
      <c r="B62" s="5" t="s">
        <v>91</v>
      </c>
      <c r="C62" s="25">
        <f t="shared" si="2"/>
        <v>1</v>
      </c>
      <c r="D62" s="19">
        <v>1</v>
      </c>
      <c r="F62" s="2">
        <v>58</v>
      </c>
      <c r="G62" s="5" t="s">
        <v>91</v>
      </c>
      <c r="H62" s="25">
        <f t="shared" si="3"/>
        <v>16</v>
      </c>
      <c r="I62" s="19">
        <v>1</v>
      </c>
    </row>
    <row r="63" spans="1:9" ht="15">
      <c r="A63" s="2">
        <v>59</v>
      </c>
      <c r="B63" s="5" t="s">
        <v>92</v>
      </c>
      <c r="C63" s="25">
        <f t="shared" si="2"/>
        <v>1</v>
      </c>
      <c r="D63" s="19">
        <v>1</v>
      </c>
      <c r="F63" s="2">
        <v>59</v>
      </c>
      <c r="G63" s="5" t="s">
        <v>92</v>
      </c>
      <c r="H63" s="25">
        <f t="shared" si="3"/>
        <v>16</v>
      </c>
      <c r="I63" s="19">
        <v>1</v>
      </c>
    </row>
    <row r="64" spans="1:9" ht="15">
      <c r="A64" s="2">
        <v>60</v>
      </c>
      <c r="B64" s="5" t="s">
        <v>158</v>
      </c>
      <c r="C64" s="25">
        <f t="shared" si="2"/>
        <v>1</v>
      </c>
      <c r="D64" s="19">
        <v>1</v>
      </c>
      <c r="F64" s="2">
        <v>60</v>
      </c>
      <c r="G64" s="5" t="s">
        <v>114</v>
      </c>
      <c r="H64" s="25">
        <f t="shared" si="3"/>
        <v>16</v>
      </c>
      <c r="I64" s="19">
        <v>1</v>
      </c>
    </row>
    <row r="65" spans="1:9" ht="15">
      <c r="A65" s="2">
        <v>61</v>
      </c>
      <c r="B65" s="5" t="s">
        <v>160</v>
      </c>
      <c r="C65" s="25">
        <f t="shared" si="2"/>
        <v>1</v>
      </c>
      <c r="D65" s="19">
        <v>1</v>
      </c>
      <c r="F65" s="2">
        <v>61</v>
      </c>
      <c r="G65" s="5" t="s">
        <v>160</v>
      </c>
      <c r="H65" s="25">
        <f t="shared" si="3"/>
        <v>16</v>
      </c>
      <c r="I65" s="19">
        <v>1</v>
      </c>
    </row>
    <row r="66" spans="1:9" ht="15">
      <c r="A66" s="2">
        <v>62</v>
      </c>
      <c r="B66" s="5" t="s">
        <v>93</v>
      </c>
      <c r="C66" s="25">
        <f t="shared" si="2"/>
        <v>1</v>
      </c>
      <c r="D66" s="19">
        <v>1</v>
      </c>
      <c r="F66" s="2">
        <v>62</v>
      </c>
      <c r="G66" s="5" t="s">
        <v>93</v>
      </c>
      <c r="H66" s="25">
        <f t="shared" si="3"/>
        <v>16</v>
      </c>
      <c r="I66" s="19">
        <v>1</v>
      </c>
    </row>
    <row r="67" spans="1:9" ht="15">
      <c r="A67" s="2">
        <v>63</v>
      </c>
      <c r="B67" s="5" t="s">
        <v>94</v>
      </c>
      <c r="C67" s="25">
        <f t="shared" si="2"/>
        <v>1</v>
      </c>
      <c r="D67" s="19">
        <v>1</v>
      </c>
      <c r="F67" s="2">
        <v>63</v>
      </c>
      <c r="G67" s="5" t="s">
        <v>94</v>
      </c>
      <c r="H67" s="25">
        <f t="shared" si="3"/>
        <v>16</v>
      </c>
      <c r="I67" s="19">
        <v>1</v>
      </c>
    </row>
    <row r="68" spans="1:9" ht="15">
      <c r="A68" s="2">
        <v>64</v>
      </c>
      <c r="B68" s="5" t="s">
        <v>95</v>
      </c>
      <c r="C68" s="25">
        <f t="shared" si="2"/>
        <v>1</v>
      </c>
      <c r="D68" s="19">
        <v>1</v>
      </c>
      <c r="F68" s="2">
        <v>64</v>
      </c>
      <c r="G68" s="5" t="s">
        <v>95</v>
      </c>
      <c r="H68" s="25">
        <f t="shared" si="3"/>
        <v>16</v>
      </c>
      <c r="I68" s="19">
        <v>1</v>
      </c>
    </row>
    <row r="69" spans="1:9" ht="15">
      <c r="A69" s="2">
        <v>65</v>
      </c>
      <c r="B69" s="5" t="s">
        <v>96</v>
      </c>
      <c r="C69" s="25">
        <f aca="true" t="shared" si="4" ref="C69:C100">D69</f>
        <v>1</v>
      </c>
      <c r="D69" s="19">
        <v>1</v>
      </c>
      <c r="F69" s="2">
        <v>65</v>
      </c>
      <c r="G69" s="5" t="s">
        <v>96</v>
      </c>
      <c r="H69" s="25">
        <f aca="true" t="shared" si="5" ref="H69:H100">I69*16</f>
        <v>16</v>
      </c>
      <c r="I69" s="19">
        <v>1</v>
      </c>
    </row>
    <row r="70" spans="1:9" ht="15">
      <c r="A70" s="2">
        <v>66</v>
      </c>
      <c r="B70" s="5" t="s">
        <v>97</v>
      </c>
      <c r="C70" s="25">
        <f t="shared" si="4"/>
        <v>1</v>
      </c>
      <c r="D70" s="19">
        <v>1</v>
      </c>
      <c r="F70" s="2">
        <v>66</v>
      </c>
      <c r="G70" s="5" t="s">
        <v>97</v>
      </c>
      <c r="H70" s="25">
        <f t="shared" si="5"/>
        <v>16</v>
      </c>
      <c r="I70" s="19">
        <v>1</v>
      </c>
    </row>
    <row r="71" spans="1:9" ht="15">
      <c r="A71" s="2">
        <v>67</v>
      </c>
      <c r="B71" s="5" t="s">
        <v>98</v>
      </c>
      <c r="C71" s="25">
        <f t="shared" si="4"/>
        <v>1</v>
      </c>
      <c r="D71" s="19">
        <v>1</v>
      </c>
      <c r="F71" s="2">
        <v>67</v>
      </c>
      <c r="G71" s="5" t="s">
        <v>98</v>
      </c>
      <c r="H71" s="25">
        <f t="shared" si="5"/>
        <v>16</v>
      </c>
      <c r="I71" s="19">
        <v>1</v>
      </c>
    </row>
    <row r="72" spans="1:9" ht="15">
      <c r="A72" s="2">
        <v>68</v>
      </c>
      <c r="B72" s="5" t="s">
        <v>99</v>
      </c>
      <c r="C72" s="25">
        <f t="shared" si="4"/>
        <v>1</v>
      </c>
      <c r="D72" s="19">
        <v>1</v>
      </c>
      <c r="F72" s="2">
        <v>68</v>
      </c>
      <c r="G72" s="5" t="s">
        <v>99</v>
      </c>
      <c r="H72" s="25">
        <f t="shared" si="5"/>
        <v>16</v>
      </c>
      <c r="I72" s="19">
        <v>1</v>
      </c>
    </row>
    <row r="73" spans="1:9" ht="15">
      <c r="A73" s="2">
        <v>69</v>
      </c>
      <c r="B73" s="5" t="s">
        <v>100</v>
      </c>
      <c r="C73" s="25">
        <f t="shared" si="4"/>
        <v>1</v>
      </c>
      <c r="D73" s="19">
        <v>1</v>
      </c>
      <c r="F73" s="2">
        <v>69</v>
      </c>
      <c r="G73" s="5" t="s">
        <v>100</v>
      </c>
      <c r="H73" s="25">
        <f t="shared" si="5"/>
        <v>16</v>
      </c>
      <c r="I73" s="19">
        <v>1</v>
      </c>
    </row>
    <row r="74" spans="1:9" ht="15">
      <c r="A74" s="2">
        <v>70</v>
      </c>
      <c r="B74" s="5" t="s">
        <v>101</v>
      </c>
      <c r="C74" s="25">
        <f t="shared" si="4"/>
        <v>1</v>
      </c>
      <c r="D74" s="19">
        <v>1</v>
      </c>
      <c r="F74" s="2">
        <v>70</v>
      </c>
      <c r="G74" s="5" t="s">
        <v>101</v>
      </c>
      <c r="H74" s="25">
        <f t="shared" si="5"/>
        <v>16</v>
      </c>
      <c r="I74" s="19">
        <v>1</v>
      </c>
    </row>
    <row r="75" spans="1:9" ht="15">
      <c r="A75" s="2">
        <v>71</v>
      </c>
      <c r="B75" s="5" t="s">
        <v>102</v>
      </c>
      <c r="C75" s="25">
        <f t="shared" si="4"/>
        <v>1</v>
      </c>
      <c r="D75" s="19">
        <v>1</v>
      </c>
      <c r="F75" s="2">
        <v>71</v>
      </c>
      <c r="G75" s="5" t="s">
        <v>102</v>
      </c>
      <c r="H75" s="25">
        <f t="shared" si="5"/>
        <v>16</v>
      </c>
      <c r="I75" s="19">
        <v>1</v>
      </c>
    </row>
    <row r="76" spans="1:9" ht="15">
      <c r="A76" s="2">
        <v>72</v>
      </c>
      <c r="B76" s="5" t="s">
        <v>103</v>
      </c>
      <c r="C76" s="25">
        <f t="shared" si="4"/>
        <v>1</v>
      </c>
      <c r="D76" s="19">
        <v>1</v>
      </c>
      <c r="F76" s="2">
        <v>72</v>
      </c>
      <c r="G76" s="5" t="s">
        <v>103</v>
      </c>
      <c r="H76" s="25">
        <f t="shared" si="5"/>
        <v>16</v>
      </c>
      <c r="I76" s="19">
        <v>1</v>
      </c>
    </row>
    <row r="77" spans="1:9" ht="15">
      <c r="A77" s="2">
        <v>73</v>
      </c>
      <c r="B77" s="5" t="s">
        <v>104</v>
      </c>
      <c r="C77" s="25">
        <f t="shared" si="4"/>
        <v>1</v>
      </c>
      <c r="D77" s="19">
        <v>1</v>
      </c>
      <c r="F77" s="2">
        <v>73</v>
      </c>
      <c r="G77" s="5" t="s">
        <v>104</v>
      </c>
      <c r="H77" s="25">
        <f t="shared" si="5"/>
        <v>16</v>
      </c>
      <c r="I77" s="19">
        <v>1</v>
      </c>
    </row>
    <row r="78" spans="1:9" ht="15">
      <c r="A78" s="2">
        <v>74</v>
      </c>
      <c r="B78" s="5" t="s">
        <v>105</v>
      </c>
      <c r="C78" s="25">
        <f t="shared" si="4"/>
        <v>1</v>
      </c>
      <c r="D78" s="19">
        <v>1</v>
      </c>
      <c r="F78" s="2">
        <v>74</v>
      </c>
      <c r="G78" s="5" t="s">
        <v>105</v>
      </c>
      <c r="H78" s="25">
        <f t="shared" si="5"/>
        <v>16</v>
      </c>
      <c r="I78" s="19">
        <v>1</v>
      </c>
    </row>
    <row r="79" spans="1:9" ht="15">
      <c r="A79" s="2">
        <v>75</v>
      </c>
      <c r="B79" s="5" t="s">
        <v>106</v>
      </c>
      <c r="C79" s="25">
        <f t="shared" si="4"/>
        <v>1</v>
      </c>
      <c r="D79" s="19">
        <v>1</v>
      </c>
      <c r="F79" s="2">
        <v>75</v>
      </c>
      <c r="G79" s="5" t="s">
        <v>106</v>
      </c>
      <c r="H79" s="25">
        <f t="shared" si="5"/>
        <v>16</v>
      </c>
      <c r="I79" s="19">
        <v>1</v>
      </c>
    </row>
    <row r="80" spans="1:9" ht="15">
      <c r="A80" s="2">
        <v>76</v>
      </c>
      <c r="B80" s="5" t="s">
        <v>107</v>
      </c>
      <c r="C80" s="25">
        <f t="shared" si="4"/>
        <v>1</v>
      </c>
      <c r="D80" s="19">
        <v>1</v>
      </c>
      <c r="F80" s="2">
        <v>76</v>
      </c>
      <c r="G80" s="5" t="s">
        <v>107</v>
      </c>
      <c r="H80" s="25">
        <f t="shared" si="5"/>
        <v>16</v>
      </c>
      <c r="I80" s="19">
        <v>1</v>
      </c>
    </row>
    <row r="81" spans="1:9" ht="15">
      <c r="A81" s="2">
        <v>77</v>
      </c>
      <c r="B81" s="5" t="s">
        <v>108</v>
      </c>
      <c r="C81" s="25">
        <f t="shared" si="4"/>
        <v>1</v>
      </c>
      <c r="D81" s="19">
        <v>1</v>
      </c>
      <c r="F81" s="2">
        <v>77</v>
      </c>
      <c r="G81" s="5" t="s">
        <v>108</v>
      </c>
      <c r="H81" s="25">
        <f t="shared" si="5"/>
        <v>16</v>
      </c>
      <c r="I81" s="19">
        <v>1</v>
      </c>
    </row>
    <row r="82" spans="1:9" ht="15">
      <c r="A82" s="2">
        <v>78</v>
      </c>
      <c r="B82" s="5" t="s">
        <v>109</v>
      </c>
      <c r="C82" s="25">
        <f t="shared" si="4"/>
        <v>1</v>
      </c>
      <c r="D82" s="19">
        <v>1</v>
      </c>
      <c r="F82" s="2">
        <v>78</v>
      </c>
      <c r="G82" s="5" t="s">
        <v>109</v>
      </c>
      <c r="H82" s="25">
        <f t="shared" si="5"/>
        <v>16</v>
      </c>
      <c r="I82" s="19">
        <v>1</v>
      </c>
    </row>
    <row r="83" spans="1:9" ht="15">
      <c r="A83" s="2">
        <v>79</v>
      </c>
      <c r="B83" s="5" t="s">
        <v>110</v>
      </c>
      <c r="C83" s="25">
        <f t="shared" si="4"/>
        <v>1</v>
      </c>
      <c r="D83" s="19">
        <v>1</v>
      </c>
      <c r="F83" s="2">
        <v>79</v>
      </c>
      <c r="G83" s="5" t="s">
        <v>110</v>
      </c>
      <c r="H83" s="25">
        <f t="shared" si="5"/>
        <v>16</v>
      </c>
      <c r="I83" s="19">
        <v>1</v>
      </c>
    </row>
    <row r="84" spans="1:9" ht="15">
      <c r="A84" s="2">
        <v>80</v>
      </c>
      <c r="B84" s="5" t="s">
        <v>111</v>
      </c>
      <c r="C84" s="25">
        <f t="shared" si="4"/>
        <v>1</v>
      </c>
      <c r="D84" s="19">
        <v>1</v>
      </c>
      <c r="F84" s="2">
        <v>80</v>
      </c>
      <c r="G84" s="5" t="s">
        <v>111</v>
      </c>
      <c r="H84" s="25">
        <f t="shared" si="5"/>
        <v>16</v>
      </c>
      <c r="I84" s="19">
        <v>1</v>
      </c>
    </row>
    <row r="85" spans="1:9" ht="15">
      <c r="A85" s="2">
        <v>81</v>
      </c>
      <c r="B85" s="5" t="s">
        <v>112</v>
      </c>
      <c r="C85" s="25">
        <f t="shared" si="4"/>
        <v>1</v>
      </c>
      <c r="D85" s="19">
        <v>1</v>
      </c>
      <c r="F85" s="2">
        <v>81</v>
      </c>
      <c r="G85" s="5" t="s">
        <v>112</v>
      </c>
      <c r="H85" s="25">
        <f t="shared" si="5"/>
        <v>16</v>
      </c>
      <c r="I85" s="19">
        <v>1</v>
      </c>
    </row>
    <row r="86" spans="1:9" ht="15">
      <c r="A86" s="2">
        <v>82</v>
      </c>
      <c r="B86" s="5" t="s">
        <v>113</v>
      </c>
      <c r="C86" s="25">
        <f t="shared" si="4"/>
        <v>1</v>
      </c>
      <c r="D86" s="19">
        <v>1</v>
      </c>
      <c r="F86" s="2">
        <v>82</v>
      </c>
      <c r="G86" s="5" t="s">
        <v>115</v>
      </c>
      <c r="H86" s="25">
        <f t="shared" si="5"/>
        <v>16</v>
      </c>
      <c r="I86" s="19">
        <v>1</v>
      </c>
    </row>
    <row r="87" spans="1:9" ht="15">
      <c r="A87" s="2">
        <v>83</v>
      </c>
      <c r="B87" s="5" t="s">
        <v>115</v>
      </c>
      <c r="C87" s="25">
        <f t="shared" si="4"/>
        <v>1</v>
      </c>
      <c r="D87" s="19">
        <v>1</v>
      </c>
      <c r="F87" s="2">
        <v>83</v>
      </c>
      <c r="G87" s="5" t="s">
        <v>116</v>
      </c>
      <c r="H87" s="25">
        <f t="shared" si="5"/>
        <v>16</v>
      </c>
      <c r="I87" s="19">
        <v>1</v>
      </c>
    </row>
    <row r="88" spans="1:9" ht="15">
      <c r="A88" s="2">
        <v>84</v>
      </c>
      <c r="B88" s="5" t="s">
        <v>117</v>
      </c>
      <c r="C88" s="25">
        <f t="shared" si="4"/>
        <v>1</v>
      </c>
      <c r="D88" s="19">
        <v>1</v>
      </c>
      <c r="F88" s="2">
        <v>84</v>
      </c>
      <c r="G88" s="5" t="s">
        <v>117</v>
      </c>
      <c r="H88" s="25">
        <f t="shared" si="5"/>
        <v>16</v>
      </c>
      <c r="I88" s="19">
        <v>1</v>
      </c>
    </row>
    <row r="89" spans="1:9" ht="15">
      <c r="A89" s="2">
        <v>85</v>
      </c>
      <c r="B89" s="5" t="s">
        <v>118</v>
      </c>
      <c r="C89" s="25">
        <f t="shared" si="4"/>
        <v>1</v>
      </c>
      <c r="D89" s="19">
        <v>1</v>
      </c>
      <c r="F89" s="2">
        <v>85</v>
      </c>
      <c r="G89" s="5" t="s">
        <v>118</v>
      </c>
      <c r="H89" s="25">
        <f t="shared" si="5"/>
        <v>16</v>
      </c>
      <c r="I89" s="19">
        <v>1</v>
      </c>
    </row>
    <row r="90" spans="1:9" ht="15">
      <c r="A90" s="2">
        <v>86</v>
      </c>
      <c r="B90" s="5" t="s">
        <v>119</v>
      </c>
      <c r="C90" s="25">
        <f t="shared" si="4"/>
        <v>1</v>
      </c>
      <c r="D90" s="19">
        <v>1</v>
      </c>
      <c r="F90" s="2">
        <v>86</v>
      </c>
      <c r="G90" s="5" t="s">
        <v>119</v>
      </c>
      <c r="H90" s="25">
        <f t="shared" si="5"/>
        <v>16</v>
      </c>
      <c r="I90" s="19">
        <v>1</v>
      </c>
    </row>
    <row r="91" spans="1:9" ht="15">
      <c r="A91" s="2">
        <v>87</v>
      </c>
      <c r="B91" s="5" t="s">
        <v>120</v>
      </c>
      <c r="C91" s="25">
        <f t="shared" si="4"/>
        <v>1</v>
      </c>
      <c r="D91" s="19">
        <v>1</v>
      </c>
      <c r="F91" s="2">
        <v>87</v>
      </c>
      <c r="G91" s="5" t="s">
        <v>120</v>
      </c>
      <c r="H91" s="25">
        <f t="shared" si="5"/>
        <v>16</v>
      </c>
      <c r="I91" s="19">
        <v>1</v>
      </c>
    </row>
    <row r="92" spans="1:9" ht="15">
      <c r="A92" s="2">
        <v>88</v>
      </c>
      <c r="B92" s="5" t="s">
        <v>122</v>
      </c>
      <c r="C92" s="25">
        <f t="shared" si="4"/>
        <v>1</v>
      </c>
      <c r="D92" s="19">
        <v>1</v>
      </c>
      <c r="F92" s="2">
        <v>88</v>
      </c>
      <c r="G92" s="5" t="s">
        <v>122</v>
      </c>
      <c r="H92" s="25">
        <f t="shared" si="5"/>
        <v>16</v>
      </c>
      <c r="I92" s="19">
        <v>1</v>
      </c>
    </row>
    <row r="93" spans="1:9" ht="15">
      <c r="A93" s="2">
        <v>89</v>
      </c>
      <c r="B93" s="5" t="s">
        <v>123</v>
      </c>
      <c r="C93" s="25">
        <f t="shared" si="4"/>
        <v>1</v>
      </c>
      <c r="D93" s="19">
        <v>1</v>
      </c>
      <c r="F93" s="2">
        <v>89</v>
      </c>
      <c r="G93" s="5" t="s">
        <v>123</v>
      </c>
      <c r="H93" s="25">
        <f t="shared" si="5"/>
        <v>16</v>
      </c>
      <c r="I93" s="19">
        <v>1</v>
      </c>
    </row>
    <row r="94" spans="1:9" ht="15">
      <c r="A94" s="2">
        <v>90</v>
      </c>
      <c r="B94" s="5" t="s">
        <v>124</v>
      </c>
      <c r="C94" s="25">
        <f t="shared" si="4"/>
        <v>1</v>
      </c>
      <c r="D94" s="19">
        <v>1</v>
      </c>
      <c r="F94" s="2">
        <v>90</v>
      </c>
      <c r="G94" s="5" t="s">
        <v>124</v>
      </c>
      <c r="H94" s="25">
        <f t="shared" si="5"/>
        <v>16</v>
      </c>
      <c r="I94" s="19">
        <v>1</v>
      </c>
    </row>
    <row r="95" spans="1:9" ht="15">
      <c r="A95" s="2">
        <v>91</v>
      </c>
      <c r="B95" s="5" t="s">
        <v>125</v>
      </c>
      <c r="C95" s="25">
        <f t="shared" si="4"/>
        <v>1</v>
      </c>
      <c r="D95" s="19">
        <v>1</v>
      </c>
      <c r="F95" s="2">
        <v>91</v>
      </c>
      <c r="G95" s="5" t="s">
        <v>125</v>
      </c>
      <c r="H95" s="25">
        <f t="shared" si="5"/>
        <v>16</v>
      </c>
      <c r="I95" s="19">
        <v>1</v>
      </c>
    </row>
    <row r="96" spans="1:9" ht="15">
      <c r="A96" s="2">
        <v>92</v>
      </c>
      <c r="B96" s="5" t="s">
        <v>136</v>
      </c>
      <c r="C96" s="25">
        <f t="shared" si="4"/>
        <v>1</v>
      </c>
      <c r="D96" s="19">
        <v>1</v>
      </c>
      <c r="F96" s="2">
        <v>92</v>
      </c>
      <c r="G96" s="5" t="s">
        <v>127</v>
      </c>
      <c r="H96" s="25">
        <f t="shared" si="5"/>
        <v>16</v>
      </c>
      <c r="I96" s="19">
        <v>1</v>
      </c>
    </row>
    <row r="97" spans="1:9" ht="15">
      <c r="A97" s="2">
        <v>93</v>
      </c>
      <c r="B97" s="5" t="s">
        <v>153</v>
      </c>
      <c r="C97" s="25">
        <f t="shared" si="4"/>
        <v>1</v>
      </c>
      <c r="D97" s="19">
        <v>1</v>
      </c>
      <c r="F97" s="2">
        <v>93</v>
      </c>
      <c r="G97" s="5" t="s">
        <v>128</v>
      </c>
      <c r="H97" s="25">
        <f t="shared" si="5"/>
        <v>16</v>
      </c>
      <c r="I97" s="19">
        <v>1</v>
      </c>
    </row>
    <row r="98" spans="1:9" ht="15">
      <c r="A98" s="2">
        <v>94</v>
      </c>
      <c r="B98" s="5" t="s">
        <v>127</v>
      </c>
      <c r="C98" s="25">
        <f t="shared" si="4"/>
        <v>1</v>
      </c>
      <c r="D98" s="19">
        <v>1</v>
      </c>
      <c r="F98" s="2">
        <v>94</v>
      </c>
      <c r="G98" s="5" t="s">
        <v>129</v>
      </c>
      <c r="H98" s="25">
        <f t="shared" si="5"/>
        <v>16</v>
      </c>
      <c r="I98" s="19">
        <v>1</v>
      </c>
    </row>
    <row r="99" spans="1:9" ht="15">
      <c r="A99" s="2">
        <v>95</v>
      </c>
      <c r="B99" s="5" t="s">
        <v>128</v>
      </c>
      <c r="C99" s="25">
        <f t="shared" si="4"/>
        <v>1</v>
      </c>
      <c r="D99" s="19">
        <v>1</v>
      </c>
      <c r="F99" s="2">
        <v>95</v>
      </c>
      <c r="G99" s="5" t="s">
        <v>130</v>
      </c>
      <c r="H99" s="25">
        <f t="shared" si="5"/>
        <v>16</v>
      </c>
      <c r="I99" s="19">
        <v>1</v>
      </c>
    </row>
    <row r="100" spans="1:9" ht="15">
      <c r="A100" s="2">
        <v>96</v>
      </c>
      <c r="B100" s="5" t="s">
        <v>129</v>
      </c>
      <c r="C100" s="25">
        <f t="shared" si="4"/>
        <v>1</v>
      </c>
      <c r="D100" s="19">
        <v>1</v>
      </c>
      <c r="F100" s="2">
        <v>96</v>
      </c>
      <c r="G100" s="5" t="s">
        <v>131</v>
      </c>
      <c r="H100" s="25">
        <f t="shared" si="5"/>
        <v>16</v>
      </c>
      <c r="I100" s="19">
        <v>1</v>
      </c>
    </row>
    <row r="101" spans="1:9" ht="15">
      <c r="A101" s="2">
        <v>97</v>
      </c>
      <c r="B101" s="5" t="s">
        <v>130</v>
      </c>
      <c r="C101" s="25">
        <f aca="true" t="shared" si="6" ref="C101:C132">D101</f>
        <v>1</v>
      </c>
      <c r="D101" s="19">
        <v>1</v>
      </c>
      <c r="F101" s="2">
        <v>97</v>
      </c>
      <c r="G101" s="5" t="s">
        <v>132</v>
      </c>
      <c r="H101" s="25">
        <f aca="true" t="shared" si="7" ref="H101:H132">I101*16</f>
        <v>16</v>
      </c>
      <c r="I101" s="19">
        <v>1</v>
      </c>
    </row>
    <row r="102" spans="1:9" ht="15">
      <c r="A102" s="2">
        <v>98</v>
      </c>
      <c r="B102" s="5" t="s">
        <v>131</v>
      </c>
      <c r="C102" s="25">
        <f t="shared" si="6"/>
        <v>1</v>
      </c>
      <c r="D102" s="19">
        <v>1</v>
      </c>
      <c r="F102" s="2">
        <v>98</v>
      </c>
      <c r="G102" s="5" t="s">
        <v>133</v>
      </c>
      <c r="H102" s="25">
        <f t="shared" si="7"/>
        <v>16</v>
      </c>
      <c r="I102" s="19">
        <v>1</v>
      </c>
    </row>
    <row r="103" spans="1:9" ht="15">
      <c r="A103" s="2">
        <v>99</v>
      </c>
      <c r="B103" s="5" t="s">
        <v>132</v>
      </c>
      <c r="C103" s="25">
        <f t="shared" si="6"/>
        <v>1</v>
      </c>
      <c r="D103" s="19">
        <v>1</v>
      </c>
      <c r="F103" s="2">
        <v>99</v>
      </c>
      <c r="G103" s="5" t="s">
        <v>134</v>
      </c>
      <c r="H103" s="25">
        <f t="shared" si="7"/>
        <v>16</v>
      </c>
      <c r="I103" s="19">
        <v>1</v>
      </c>
    </row>
    <row r="104" spans="1:9" ht="15">
      <c r="A104" s="2">
        <v>100</v>
      </c>
      <c r="B104" s="5" t="s">
        <v>133</v>
      </c>
      <c r="C104" s="25">
        <f t="shared" si="6"/>
        <v>1</v>
      </c>
      <c r="D104" s="19">
        <v>1</v>
      </c>
      <c r="F104" s="2">
        <v>100</v>
      </c>
      <c r="G104" s="5" t="s">
        <v>135</v>
      </c>
      <c r="H104" s="25">
        <f t="shared" si="7"/>
        <v>16</v>
      </c>
      <c r="I104" s="19">
        <v>1</v>
      </c>
    </row>
    <row r="105" spans="1:9" ht="15">
      <c r="A105" s="2">
        <v>101</v>
      </c>
      <c r="B105" s="5" t="s">
        <v>134</v>
      </c>
      <c r="C105" s="25">
        <f t="shared" si="6"/>
        <v>1</v>
      </c>
      <c r="D105" s="19">
        <v>1</v>
      </c>
      <c r="F105" s="2">
        <v>101</v>
      </c>
      <c r="G105" s="5" t="s">
        <v>136</v>
      </c>
      <c r="H105" s="25">
        <f t="shared" si="7"/>
        <v>16</v>
      </c>
      <c r="I105" s="19">
        <v>1</v>
      </c>
    </row>
    <row r="106" spans="1:9" ht="15">
      <c r="A106" s="2">
        <v>102</v>
      </c>
      <c r="B106" s="5" t="s">
        <v>135</v>
      </c>
      <c r="C106" s="25">
        <f t="shared" si="6"/>
        <v>1</v>
      </c>
      <c r="D106" s="19">
        <v>1</v>
      </c>
      <c r="F106" s="2">
        <v>102</v>
      </c>
      <c r="G106" s="5" t="s">
        <v>137</v>
      </c>
      <c r="H106" s="25">
        <f t="shared" si="7"/>
        <v>16</v>
      </c>
      <c r="I106" s="19">
        <v>1</v>
      </c>
    </row>
    <row r="107" spans="1:9" ht="15">
      <c r="A107" s="2">
        <v>103</v>
      </c>
      <c r="B107" s="5" t="s">
        <v>137</v>
      </c>
      <c r="C107" s="25">
        <f t="shared" si="6"/>
        <v>1</v>
      </c>
      <c r="D107" s="19">
        <v>1</v>
      </c>
      <c r="F107" s="2">
        <v>103</v>
      </c>
      <c r="G107" s="5" t="s">
        <v>138</v>
      </c>
      <c r="H107" s="25">
        <f t="shared" si="7"/>
        <v>16</v>
      </c>
      <c r="I107" s="19">
        <v>1</v>
      </c>
    </row>
    <row r="108" spans="1:9" ht="15">
      <c r="A108" s="2">
        <v>104</v>
      </c>
      <c r="B108" s="5" t="s">
        <v>138</v>
      </c>
      <c r="C108" s="25">
        <f t="shared" si="6"/>
        <v>1</v>
      </c>
      <c r="D108" s="19">
        <v>1</v>
      </c>
      <c r="F108" s="2">
        <v>104</v>
      </c>
      <c r="G108" s="5" t="s">
        <v>139</v>
      </c>
      <c r="H108" s="25">
        <f t="shared" si="7"/>
        <v>16</v>
      </c>
      <c r="I108" s="19">
        <v>1</v>
      </c>
    </row>
    <row r="109" spans="1:9" ht="15">
      <c r="A109" s="2">
        <v>105</v>
      </c>
      <c r="B109" s="5" t="s">
        <v>139</v>
      </c>
      <c r="C109" s="25">
        <f t="shared" si="6"/>
        <v>1</v>
      </c>
      <c r="D109" s="19">
        <v>1</v>
      </c>
      <c r="F109" s="2">
        <v>105</v>
      </c>
      <c r="G109" s="5" t="s">
        <v>140</v>
      </c>
      <c r="H109" s="25">
        <f t="shared" si="7"/>
        <v>16</v>
      </c>
      <c r="I109" s="19">
        <v>1</v>
      </c>
    </row>
    <row r="110" spans="1:9" ht="15">
      <c r="A110" s="2">
        <v>106</v>
      </c>
      <c r="B110" s="5" t="s">
        <v>140</v>
      </c>
      <c r="C110" s="25">
        <f t="shared" si="6"/>
        <v>1</v>
      </c>
      <c r="D110" s="19">
        <v>1</v>
      </c>
      <c r="F110" s="2">
        <v>106</v>
      </c>
      <c r="G110" s="5" t="s">
        <v>141</v>
      </c>
      <c r="H110" s="25">
        <f t="shared" si="7"/>
        <v>16</v>
      </c>
      <c r="I110" s="19">
        <v>1</v>
      </c>
    </row>
    <row r="111" spans="1:9" ht="15">
      <c r="A111" s="2">
        <v>107</v>
      </c>
      <c r="B111" s="5" t="s">
        <v>141</v>
      </c>
      <c r="C111" s="25">
        <f t="shared" si="6"/>
        <v>1</v>
      </c>
      <c r="D111" s="19">
        <v>1</v>
      </c>
      <c r="F111" s="2">
        <v>107</v>
      </c>
      <c r="G111" s="5" t="s">
        <v>142</v>
      </c>
      <c r="H111" s="25">
        <f t="shared" si="7"/>
        <v>16</v>
      </c>
      <c r="I111" s="19">
        <v>1</v>
      </c>
    </row>
    <row r="112" spans="1:9" ht="15">
      <c r="A112" s="2">
        <v>108</v>
      </c>
      <c r="B112" s="5" t="s">
        <v>142</v>
      </c>
      <c r="C112" s="25">
        <f t="shared" si="6"/>
        <v>1</v>
      </c>
      <c r="D112" s="19">
        <v>1</v>
      </c>
      <c r="F112" s="2">
        <v>108</v>
      </c>
      <c r="G112" s="5" t="s">
        <v>143</v>
      </c>
      <c r="H112" s="25">
        <f t="shared" si="7"/>
        <v>16</v>
      </c>
      <c r="I112" s="19">
        <v>1</v>
      </c>
    </row>
    <row r="113" spans="1:9" ht="15">
      <c r="A113" s="2">
        <v>109</v>
      </c>
      <c r="B113" s="5" t="s">
        <v>143</v>
      </c>
      <c r="C113" s="25">
        <f t="shared" si="6"/>
        <v>1</v>
      </c>
      <c r="D113" s="19">
        <v>1</v>
      </c>
      <c r="F113" s="2">
        <v>109</v>
      </c>
      <c r="G113" s="5" t="s">
        <v>144</v>
      </c>
      <c r="H113" s="25">
        <f t="shared" si="7"/>
        <v>16</v>
      </c>
      <c r="I113" s="19">
        <v>1</v>
      </c>
    </row>
    <row r="114" spans="1:9" ht="15">
      <c r="A114" s="2">
        <v>110</v>
      </c>
      <c r="B114" s="5" t="s">
        <v>144</v>
      </c>
      <c r="C114" s="25">
        <f t="shared" si="6"/>
        <v>1</v>
      </c>
      <c r="D114" s="19">
        <v>1</v>
      </c>
      <c r="F114" s="2">
        <v>110</v>
      </c>
      <c r="G114" s="5" t="s">
        <v>145</v>
      </c>
      <c r="H114" s="25">
        <f t="shared" si="7"/>
        <v>16</v>
      </c>
      <c r="I114" s="19">
        <v>1</v>
      </c>
    </row>
    <row r="115" spans="1:9" ht="15">
      <c r="A115" s="2">
        <v>111</v>
      </c>
      <c r="B115" s="5" t="s">
        <v>145</v>
      </c>
      <c r="C115" s="25">
        <f t="shared" si="6"/>
        <v>1</v>
      </c>
      <c r="D115" s="19">
        <v>1</v>
      </c>
      <c r="F115" s="2">
        <v>111</v>
      </c>
      <c r="G115" s="5" t="s">
        <v>176</v>
      </c>
      <c r="H115" s="25">
        <f t="shared" si="7"/>
        <v>16</v>
      </c>
      <c r="I115" s="19">
        <v>1</v>
      </c>
    </row>
    <row r="116" spans="1:9" ht="15">
      <c r="A116" s="2">
        <v>112</v>
      </c>
      <c r="B116" s="5" t="s">
        <v>176</v>
      </c>
      <c r="C116" s="25">
        <f t="shared" si="6"/>
        <v>1</v>
      </c>
      <c r="D116" s="19">
        <v>1</v>
      </c>
      <c r="F116" s="2">
        <v>112</v>
      </c>
      <c r="G116" s="5" t="s">
        <v>146</v>
      </c>
      <c r="H116" s="25">
        <f t="shared" si="7"/>
        <v>16</v>
      </c>
      <c r="I116" s="19">
        <v>1</v>
      </c>
    </row>
    <row r="117" spans="1:9" ht="15">
      <c r="A117" s="2">
        <v>113</v>
      </c>
      <c r="B117" s="5" t="s">
        <v>146</v>
      </c>
      <c r="C117" s="25">
        <f t="shared" si="6"/>
        <v>1</v>
      </c>
      <c r="D117" s="19">
        <v>1</v>
      </c>
      <c r="F117" s="2">
        <v>113</v>
      </c>
      <c r="G117" s="5" t="s">
        <v>147</v>
      </c>
      <c r="H117" s="25">
        <f t="shared" si="7"/>
        <v>16</v>
      </c>
      <c r="I117" s="19">
        <v>1</v>
      </c>
    </row>
    <row r="118" spans="1:9" ht="15">
      <c r="A118" s="2">
        <v>114</v>
      </c>
      <c r="B118" s="5" t="s">
        <v>147</v>
      </c>
      <c r="C118" s="25">
        <f t="shared" si="6"/>
        <v>1</v>
      </c>
      <c r="D118" s="19">
        <v>1</v>
      </c>
      <c r="F118" s="2">
        <v>114</v>
      </c>
      <c r="G118" s="5" t="s">
        <v>148</v>
      </c>
      <c r="H118" s="25">
        <f t="shared" si="7"/>
        <v>16</v>
      </c>
      <c r="I118" s="19">
        <v>1</v>
      </c>
    </row>
    <row r="119" spans="1:9" ht="15">
      <c r="A119" s="2">
        <v>115</v>
      </c>
      <c r="B119" s="5" t="s">
        <v>148</v>
      </c>
      <c r="C119" s="25">
        <f t="shared" si="6"/>
        <v>1</v>
      </c>
      <c r="D119" s="19">
        <v>1</v>
      </c>
      <c r="F119" s="2">
        <v>115</v>
      </c>
      <c r="G119" s="5" t="s">
        <v>149</v>
      </c>
      <c r="H119" s="25">
        <f t="shared" si="7"/>
        <v>16</v>
      </c>
      <c r="I119" s="19">
        <v>1</v>
      </c>
    </row>
    <row r="120" spans="1:9" ht="15">
      <c r="A120" s="2">
        <v>116</v>
      </c>
      <c r="B120" s="5" t="s">
        <v>149</v>
      </c>
      <c r="C120" s="25">
        <f t="shared" si="6"/>
        <v>1</v>
      </c>
      <c r="D120" s="19">
        <v>1</v>
      </c>
      <c r="F120" s="2">
        <v>116</v>
      </c>
      <c r="G120" s="5" t="s">
        <v>150</v>
      </c>
      <c r="H120" s="25">
        <f t="shared" si="7"/>
        <v>16</v>
      </c>
      <c r="I120" s="19">
        <v>1</v>
      </c>
    </row>
    <row r="121" spans="1:9" ht="15">
      <c r="A121" s="2">
        <v>117</v>
      </c>
      <c r="B121" s="5" t="s">
        <v>150</v>
      </c>
      <c r="C121" s="25">
        <f t="shared" si="6"/>
        <v>1</v>
      </c>
      <c r="D121" s="19">
        <v>1</v>
      </c>
      <c r="F121" s="2">
        <v>117</v>
      </c>
      <c r="G121" s="5" t="s">
        <v>177</v>
      </c>
      <c r="H121" s="25">
        <f t="shared" si="7"/>
        <v>16</v>
      </c>
      <c r="I121" s="19">
        <v>1</v>
      </c>
    </row>
    <row r="122" spans="1:9" ht="15">
      <c r="A122" s="2">
        <v>118</v>
      </c>
      <c r="B122" s="5" t="s">
        <v>177</v>
      </c>
      <c r="C122" s="25">
        <f t="shared" si="6"/>
        <v>1</v>
      </c>
      <c r="D122" s="19">
        <v>1</v>
      </c>
      <c r="F122" s="2">
        <v>118</v>
      </c>
      <c r="G122" s="5" t="s">
        <v>151</v>
      </c>
      <c r="H122" s="25">
        <f t="shared" si="7"/>
        <v>16</v>
      </c>
      <c r="I122" s="19">
        <v>1</v>
      </c>
    </row>
    <row r="123" spans="1:9" ht="15">
      <c r="A123" s="2">
        <v>119</v>
      </c>
      <c r="B123" s="5" t="s">
        <v>151</v>
      </c>
      <c r="C123" s="25">
        <f t="shared" si="6"/>
        <v>1</v>
      </c>
      <c r="D123" s="19">
        <v>1</v>
      </c>
      <c r="F123" s="2">
        <v>119</v>
      </c>
      <c r="G123" s="5" t="s">
        <v>152</v>
      </c>
      <c r="H123" s="25">
        <f t="shared" si="7"/>
        <v>16</v>
      </c>
      <c r="I123" s="19">
        <v>1</v>
      </c>
    </row>
    <row r="124" spans="1:9" ht="15">
      <c r="A124" s="2">
        <v>120</v>
      </c>
      <c r="B124" s="5" t="s">
        <v>152</v>
      </c>
      <c r="C124" s="25">
        <f t="shared" si="6"/>
        <v>1</v>
      </c>
      <c r="D124" s="19">
        <v>1</v>
      </c>
      <c r="F124" s="2">
        <v>120</v>
      </c>
      <c r="G124" s="5" t="s">
        <v>153</v>
      </c>
      <c r="H124" s="25">
        <f t="shared" si="7"/>
        <v>16</v>
      </c>
      <c r="I124" s="19">
        <v>1</v>
      </c>
    </row>
    <row r="125" spans="1:9" ht="15">
      <c r="A125" s="2">
        <v>121</v>
      </c>
      <c r="B125" s="5" t="s">
        <v>155</v>
      </c>
      <c r="C125" s="25">
        <f t="shared" si="6"/>
        <v>1</v>
      </c>
      <c r="D125" s="19">
        <v>1</v>
      </c>
      <c r="F125" s="2">
        <v>121</v>
      </c>
      <c r="G125" s="5" t="s">
        <v>155</v>
      </c>
      <c r="H125" s="25">
        <f t="shared" si="7"/>
        <v>16</v>
      </c>
      <c r="I125" s="19">
        <v>1</v>
      </c>
    </row>
    <row r="126" spans="1:9" ht="15">
      <c r="A126" s="2">
        <v>122</v>
      </c>
      <c r="B126" s="5" t="s">
        <v>161</v>
      </c>
      <c r="C126" s="25">
        <f t="shared" si="6"/>
        <v>1</v>
      </c>
      <c r="D126" s="19">
        <v>1</v>
      </c>
      <c r="F126" s="2">
        <v>122</v>
      </c>
      <c r="G126" s="5" t="s">
        <v>161</v>
      </c>
      <c r="H126" s="25">
        <f t="shared" si="7"/>
        <v>16</v>
      </c>
      <c r="I126" s="19">
        <v>1</v>
      </c>
    </row>
    <row r="127" spans="1:9" ht="15">
      <c r="A127" s="2">
        <v>123</v>
      </c>
      <c r="B127" s="5" t="s">
        <v>162</v>
      </c>
      <c r="C127" s="25">
        <f t="shared" si="6"/>
        <v>1</v>
      </c>
      <c r="D127" s="19">
        <v>1</v>
      </c>
      <c r="F127" s="2">
        <v>123</v>
      </c>
      <c r="G127" s="5" t="s">
        <v>162</v>
      </c>
      <c r="H127" s="25">
        <f t="shared" si="7"/>
        <v>16</v>
      </c>
      <c r="I127" s="19">
        <v>1</v>
      </c>
    </row>
    <row r="128" spans="1:9" ht="15">
      <c r="A128" s="2">
        <v>124</v>
      </c>
      <c r="B128" s="5" t="s">
        <v>163</v>
      </c>
      <c r="C128" s="25">
        <f t="shared" si="6"/>
        <v>1</v>
      </c>
      <c r="D128" s="19">
        <v>1</v>
      </c>
      <c r="F128" s="2">
        <v>124</v>
      </c>
      <c r="G128" s="5" t="s">
        <v>163</v>
      </c>
      <c r="H128" s="25">
        <f t="shared" si="7"/>
        <v>16</v>
      </c>
      <c r="I128" s="19">
        <v>1</v>
      </c>
    </row>
    <row r="129" spans="1:9" ht="15">
      <c r="A129" s="2">
        <v>125</v>
      </c>
      <c r="B129" s="5" t="s">
        <v>164</v>
      </c>
      <c r="C129" s="25">
        <f t="shared" si="6"/>
        <v>1</v>
      </c>
      <c r="D129" s="19">
        <v>1</v>
      </c>
      <c r="F129" s="2">
        <v>125</v>
      </c>
      <c r="G129" s="5" t="s">
        <v>164</v>
      </c>
      <c r="H129" s="25">
        <f t="shared" si="7"/>
        <v>16</v>
      </c>
      <c r="I129" s="19">
        <v>1</v>
      </c>
    </row>
    <row r="130" spans="1:9" ht="15">
      <c r="A130" s="2">
        <v>126</v>
      </c>
      <c r="B130" s="5" t="s">
        <v>165</v>
      </c>
      <c r="C130" s="25">
        <f t="shared" si="6"/>
        <v>1</v>
      </c>
      <c r="D130" s="19">
        <v>1</v>
      </c>
      <c r="F130" s="2">
        <v>126</v>
      </c>
      <c r="G130" s="5" t="s">
        <v>165</v>
      </c>
      <c r="H130" s="25">
        <f t="shared" si="7"/>
        <v>16</v>
      </c>
      <c r="I130" s="19">
        <v>1</v>
      </c>
    </row>
    <row r="131" spans="1:9" ht="15">
      <c r="A131" s="2">
        <v>127</v>
      </c>
      <c r="B131" s="5" t="s">
        <v>166</v>
      </c>
      <c r="C131" s="25">
        <f t="shared" si="6"/>
        <v>1</v>
      </c>
      <c r="D131" s="19">
        <v>1</v>
      </c>
      <c r="F131" s="2">
        <v>127</v>
      </c>
      <c r="G131" s="5" t="s">
        <v>166</v>
      </c>
      <c r="H131" s="25">
        <f t="shared" si="7"/>
        <v>16</v>
      </c>
      <c r="I131" s="19">
        <v>1</v>
      </c>
    </row>
    <row r="132" spans="1:9" ht="15">
      <c r="A132" s="2">
        <v>128</v>
      </c>
      <c r="B132" s="5" t="s">
        <v>167</v>
      </c>
      <c r="C132" s="25">
        <f t="shared" si="6"/>
        <v>1</v>
      </c>
      <c r="D132" s="19">
        <v>1</v>
      </c>
      <c r="F132" s="2">
        <v>128</v>
      </c>
      <c r="G132" s="5" t="s">
        <v>167</v>
      </c>
      <c r="H132" s="25">
        <f t="shared" si="7"/>
        <v>16</v>
      </c>
      <c r="I132" s="19">
        <v>1</v>
      </c>
    </row>
    <row r="133" spans="1:9" ht="15">
      <c r="A133" s="2">
        <v>129</v>
      </c>
      <c r="B133" s="5" t="s">
        <v>168</v>
      </c>
      <c r="C133" s="25">
        <f aca="true" t="shared" si="8" ref="C133:C164">D133</f>
        <v>1</v>
      </c>
      <c r="D133" s="19">
        <v>1</v>
      </c>
      <c r="F133" s="2">
        <v>129</v>
      </c>
      <c r="G133" s="5" t="s">
        <v>168</v>
      </c>
      <c r="H133" s="25">
        <f aca="true" t="shared" si="9" ref="H133:H164">I133*16</f>
        <v>16</v>
      </c>
      <c r="I133" s="19">
        <v>1</v>
      </c>
    </row>
    <row r="134" spans="1:9" ht="15">
      <c r="A134" s="2">
        <v>130</v>
      </c>
      <c r="B134" s="5" t="s">
        <v>175</v>
      </c>
      <c r="C134" s="25">
        <f t="shared" si="8"/>
        <v>1</v>
      </c>
      <c r="D134" s="19">
        <v>1</v>
      </c>
      <c r="F134" s="2">
        <v>130</v>
      </c>
      <c r="G134" s="5" t="s">
        <v>175</v>
      </c>
      <c r="H134" s="25">
        <f t="shared" si="9"/>
        <v>16</v>
      </c>
      <c r="I134" s="19">
        <v>1</v>
      </c>
    </row>
    <row r="135" spans="1:9" ht="15">
      <c r="A135" s="2">
        <v>131</v>
      </c>
      <c r="B135" s="5" t="s">
        <v>178</v>
      </c>
      <c r="C135" s="25">
        <f t="shared" si="8"/>
        <v>0</v>
      </c>
      <c r="D135" s="19"/>
      <c r="F135" s="2">
        <v>131</v>
      </c>
      <c r="G135" s="5" t="s">
        <v>178</v>
      </c>
      <c r="H135" s="25">
        <f t="shared" si="9"/>
        <v>0</v>
      </c>
      <c r="I135" s="19"/>
    </row>
    <row r="136" spans="1:9" ht="15">
      <c r="A136" s="2">
        <v>132</v>
      </c>
      <c r="B136" s="5" t="s">
        <v>179</v>
      </c>
      <c r="C136" s="25">
        <f t="shared" si="8"/>
        <v>0</v>
      </c>
      <c r="D136" s="19"/>
      <c r="F136" s="2">
        <v>132</v>
      </c>
      <c r="G136" s="5" t="s">
        <v>179</v>
      </c>
      <c r="H136" s="25">
        <f t="shared" si="9"/>
        <v>0</v>
      </c>
      <c r="I136" s="19"/>
    </row>
    <row r="137" spans="1:9" ht="15">
      <c r="A137" s="2">
        <v>133</v>
      </c>
      <c r="B137" s="5" t="s">
        <v>180</v>
      </c>
      <c r="C137" s="25">
        <f t="shared" si="8"/>
        <v>0</v>
      </c>
      <c r="D137" s="19"/>
      <c r="F137" s="2">
        <v>133</v>
      </c>
      <c r="G137" s="5" t="s">
        <v>180</v>
      </c>
      <c r="H137" s="25">
        <f t="shared" si="9"/>
        <v>0</v>
      </c>
      <c r="I137" s="19"/>
    </row>
    <row r="138" spans="1:9" ht="15">
      <c r="A138" s="2">
        <v>134</v>
      </c>
      <c r="B138" s="5" t="s">
        <v>192</v>
      </c>
      <c r="C138" s="25">
        <f t="shared" si="8"/>
        <v>0</v>
      </c>
      <c r="D138" s="19"/>
      <c r="F138" s="2">
        <v>134</v>
      </c>
      <c r="G138" s="5" t="s">
        <v>192</v>
      </c>
      <c r="H138" s="25">
        <f t="shared" si="9"/>
        <v>0</v>
      </c>
      <c r="I138" s="19"/>
    </row>
    <row r="139" spans="1:9" ht="15">
      <c r="A139" s="2">
        <v>135</v>
      </c>
      <c r="B139" s="5"/>
      <c r="C139" s="25">
        <f t="shared" si="8"/>
        <v>0</v>
      </c>
      <c r="D139" s="19"/>
      <c r="F139" s="2">
        <v>135</v>
      </c>
      <c r="G139" s="5"/>
      <c r="H139" s="25">
        <f t="shared" si="9"/>
        <v>0</v>
      </c>
      <c r="I139" s="19"/>
    </row>
    <row r="140" spans="1:9" ht="15">
      <c r="A140" s="2">
        <v>136</v>
      </c>
      <c r="B140" s="5"/>
      <c r="C140" s="25">
        <f t="shared" si="8"/>
        <v>0</v>
      </c>
      <c r="D140" s="19"/>
      <c r="F140" s="2">
        <v>136</v>
      </c>
      <c r="G140" s="5"/>
      <c r="H140" s="25">
        <f t="shared" si="9"/>
        <v>0</v>
      </c>
      <c r="I140" s="19"/>
    </row>
    <row r="141" spans="1:9" ht="15">
      <c r="A141" s="2">
        <v>137</v>
      </c>
      <c r="B141" s="5"/>
      <c r="C141" s="25">
        <f t="shared" si="8"/>
        <v>0</v>
      </c>
      <c r="D141" s="19"/>
      <c r="F141" s="2">
        <v>137</v>
      </c>
      <c r="G141" s="5"/>
      <c r="H141" s="25">
        <f t="shared" si="9"/>
        <v>0</v>
      </c>
      <c r="I141" s="19"/>
    </row>
    <row r="142" spans="1:9" ht="15">
      <c r="A142" s="2">
        <v>138</v>
      </c>
      <c r="B142" s="5"/>
      <c r="C142" s="25">
        <f t="shared" si="8"/>
        <v>0</v>
      </c>
      <c r="D142" s="19"/>
      <c r="F142" s="2">
        <v>138</v>
      </c>
      <c r="G142" s="5"/>
      <c r="H142" s="25">
        <f t="shared" si="9"/>
        <v>0</v>
      </c>
      <c r="I142" s="19"/>
    </row>
    <row r="143" spans="1:9" ht="15">
      <c r="A143" s="2">
        <v>139</v>
      </c>
      <c r="B143" s="5"/>
      <c r="C143" s="25">
        <f t="shared" si="8"/>
        <v>0</v>
      </c>
      <c r="D143" s="19"/>
      <c r="F143" s="2">
        <v>139</v>
      </c>
      <c r="G143" s="5"/>
      <c r="H143" s="25">
        <f t="shared" si="9"/>
        <v>0</v>
      </c>
      <c r="I143" s="19"/>
    </row>
    <row r="144" spans="1:9" ht="15">
      <c r="A144" s="2">
        <v>140</v>
      </c>
      <c r="B144" s="5"/>
      <c r="C144" s="25">
        <f t="shared" si="8"/>
        <v>0</v>
      </c>
      <c r="D144" s="19"/>
      <c r="F144" s="2">
        <v>140</v>
      </c>
      <c r="G144" s="5"/>
      <c r="H144" s="25">
        <f t="shared" si="9"/>
        <v>0</v>
      </c>
      <c r="I144" s="19"/>
    </row>
    <row r="145" spans="1:9" ht="15">
      <c r="A145" s="2">
        <v>141</v>
      </c>
      <c r="B145" s="5"/>
      <c r="C145" s="25">
        <f t="shared" si="8"/>
        <v>0</v>
      </c>
      <c r="D145" s="19"/>
      <c r="F145" s="2">
        <v>141</v>
      </c>
      <c r="G145" s="5"/>
      <c r="H145" s="25">
        <f t="shared" si="9"/>
        <v>0</v>
      </c>
      <c r="I145" s="19"/>
    </row>
    <row r="146" spans="1:9" ht="15">
      <c r="A146" s="2">
        <v>142</v>
      </c>
      <c r="B146" s="5"/>
      <c r="C146" s="25">
        <f t="shared" si="8"/>
        <v>0</v>
      </c>
      <c r="D146" s="19"/>
      <c r="F146" s="2">
        <v>142</v>
      </c>
      <c r="G146" s="5"/>
      <c r="H146" s="25">
        <f t="shared" si="9"/>
        <v>0</v>
      </c>
      <c r="I146" s="19"/>
    </row>
    <row r="147" spans="1:9" ht="15">
      <c r="A147" s="2">
        <v>143</v>
      </c>
      <c r="B147" s="5"/>
      <c r="C147" s="25">
        <f t="shared" si="8"/>
        <v>0</v>
      </c>
      <c r="D147" s="19"/>
      <c r="F147" s="2">
        <v>143</v>
      </c>
      <c r="G147" s="5"/>
      <c r="H147" s="25">
        <f t="shared" si="9"/>
        <v>0</v>
      </c>
      <c r="I147" s="19"/>
    </row>
    <row r="148" spans="1:9" ht="15">
      <c r="A148" s="2">
        <v>144</v>
      </c>
      <c r="B148" s="5"/>
      <c r="C148" s="25">
        <f t="shared" si="8"/>
        <v>0</v>
      </c>
      <c r="D148" s="19"/>
      <c r="F148" s="2">
        <v>144</v>
      </c>
      <c r="G148" s="5"/>
      <c r="H148" s="25">
        <f t="shared" si="9"/>
        <v>0</v>
      </c>
      <c r="I148" s="19"/>
    </row>
    <row r="149" spans="1:9" ht="15">
      <c r="A149" s="2">
        <v>145</v>
      </c>
      <c r="B149" s="5"/>
      <c r="C149" s="25">
        <f t="shared" si="8"/>
        <v>0</v>
      </c>
      <c r="D149" s="19"/>
      <c r="F149" s="2">
        <v>145</v>
      </c>
      <c r="G149" s="5"/>
      <c r="H149" s="25">
        <f t="shared" si="9"/>
        <v>0</v>
      </c>
      <c r="I149" s="19"/>
    </row>
    <row r="150" spans="1:9" ht="15">
      <c r="A150" s="2">
        <v>146</v>
      </c>
      <c r="B150" s="5"/>
      <c r="C150" s="25">
        <f t="shared" si="8"/>
        <v>0</v>
      </c>
      <c r="D150" s="19"/>
      <c r="F150" s="2">
        <v>146</v>
      </c>
      <c r="G150" s="5"/>
      <c r="H150" s="25">
        <f t="shared" si="9"/>
        <v>0</v>
      </c>
      <c r="I150" s="19"/>
    </row>
    <row r="151" spans="1:9" ht="15">
      <c r="A151" s="2">
        <v>147</v>
      </c>
      <c r="B151" s="5"/>
      <c r="C151" s="25">
        <f t="shared" si="8"/>
        <v>0</v>
      </c>
      <c r="D151" s="19"/>
      <c r="F151" s="2">
        <v>147</v>
      </c>
      <c r="G151" s="5"/>
      <c r="H151" s="25">
        <f t="shared" si="9"/>
        <v>0</v>
      </c>
      <c r="I151" s="19"/>
    </row>
    <row r="152" spans="1:9" ht="15">
      <c r="A152" s="2">
        <v>148</v>
      </c>
      <c r="B152" s="5"/>
      <c r="C152" s="25">
        <f t="shared" si="8"/>
        <v>0</v>
      </c>
      <c r="D152" s="19"/>
      <c r="F152" s="2">
        <v>148</v>
      </c>
      <c r="G152" s="5"/>
      <c r="H152" s="25">
        <f t="shared" si="9"/>
        <v>0</v>
      </c>
      <c r="I152" s="19"/>
    </row>
    <row r="153" spans="1:9" ht="15">
      <c r="A153" s="2">
        <v>149</v>
      </c>
      <c r="B153" s="5"/>
      <c r="C153" s="25">
        <f t="shared" si="8"/>
        <v>0</v>
      </c>
      <c r="D153" s="19"/>
      <c r="F153" s="2">
        <v>149</v>
      </c>
      <c r="G153" s="5"/>
      <c r="H153" s="25">
        <f t="shared" si="9"/>
        <v>0</v>
      </c>
      <c r="I153" s="19"/>
    </row>
    <row r="154" spans="1:9" ht="15">
      <c r="A154" s="2">
        <v>150</v>
      </c>
      <c r="B154" s="5"/>
      <c r="C154" s="25">
        <f t="shared" si="8"/>
        <v>0</v>
      </c>
      <c r="D154" s="19"/>
      <c r="F154" s="2">
        <v>150</v>
      </c>
      <c r="G154" s="5"/>
      <c r="H154" s="25">
        <f t="shared" si="9"/>
        <v>0</v>
      </c>
      <c r="I154" s="19"/>
    </row>
  </sheetData>
  <sheetProtection/>
  <mergeCells count="2">
    <mergeCell ref="A2:D2"/>
    <mergeCell ref="F2:I2"/>
  </mergeCells>
  <conditionalFormatting sqref="D5:D154">
    <cfRule type="top10" priority="3" dxfId="19" stopIfTrue="1" rank="1"/>
  </conditionalFormatting>
  <conditionalFormatting sqref="I5:I154">
    <cfRule type="top10" priority="1" dxfId="19" stopIfTrue="1" rank="1"/>
  </conditionalFormatting>
  <conditionalFormatting sqref="C5:C154">
    <cfRule type="expression" priority="9" dxfId="17" stopIfTrue="1">
      <formula>LARGE(($C$5:$C$129),MIN(1,COUNT($C$5:$C$129)))&lt;=C5</formula>
    </cfRule>
  </conditionalFormatting>
  <conditionalFormatting sqref="H5:H154">
    <cfRule type="expression" priority="10" dxfId="17" stopIfTrue="1">
      <formula>LARGE(($H$5:$H$129),MIN(1,COUNT($H$5:$H$129)))&lt;=H5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2:D1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20.421875" style="0" customWidth="1"/>
    <col min="3" max="3" width="19.421875" style="15" customWidth="1"/>
    <col min="4" max="4" width="19.140625" style="15" customWidth="1"/>
    <col min="5" max="16" width="9.140625" style="66" customWidth="1"/>
  </cols>
  <sheetData>
    <row r="1" ht="7.5" customHeight="1"/>
    <row r="2" spans="1:4" ht="18">
      <c r="A2" s="98" t="s">
        <v>73</v>
      </c>
      <c r="B2" s="98"/>
      <c r="C2" s="98"/>
      <c r="D2" s="98"/>
    </row>
    <row r="3" ht="12.75"/>
    <row r="4" spans="1:4" ht="20.25" customHeight="1">
      <c r="A4" s="3"/>
      <c r="B4" s="3" t="s">
        <v>32</v>
      </c>
      <c r="C4" s="17" t="s">
        <v>60</v>
      </c>
      <c r="D4" s="16" t="s">
        <v>74</v>
      </c>
    </row>
    <row r="5" spans="1:4" ht="15">
      <c r="A5" s="2">
        <v>1</v>
      </c>
      <c r="B5" s="5" t="s">
        <v>7</v>
      </c>
      <c r="C5" s="29">
        <f>INDEX(LINEST(coef!$L$1:$L$6,coef!$M$1:$M$6^{1,2,3},TRUE),1)*D5^3+INDEX(LINEST(coef!$L$1:$L$6,coef!$M$1:$M$6^{1,2,3},TRUE),2)*D5^2+INDEX(LINEST(coef!$L$1:$L$6,coef!$M$1:$M$6^{1,2,3},TRUE),3)*D5+INDEX(LINEST(coef!$L$1:$L$6,coef!$M$1:$M$6^{1,2,3},TRUE),4)</f>
        <v>1688.700636945467</v>
      </c>
      <c r="D5" s="64">
        <v>532</v>
      </c>
    </row>
    <row r="6" spans="1:4" ht="15">
      <c r="A6" s="2">
        <v>2</v>
      </c>
      <c r="B6" s="5" t="s">
        <v>41</v>
      </c>
      <c r="C6" s="29">
        <f>INDEX(LINEST(coef!$L$1:$L$6,coef!$M$1:$M$6^{1,2,3},TRUE),1)*D6^3+INDEX(LINEST(coef!$L$1:$L$6,coef!$M$1:$M$6^{1,2,3},TRUE),2)*D6^2+INDEX(LINEST(coef!$L$1:$L$6,coef!$M$1:$M$6^{1,2,3},TRUE),3)*D6+INDEX(LINEST(coef!$L$1:$L$6,coef!$M$1:$M$6^{1,2,3},TRUE),4)</f>
        <v>1286.6988171081643</v>
      </c>
      <c r="D6" s="65">
        <v>452</v>
      </c>
    </row>
    <row r="7" spans="1:4" ht="15">
      <c r="A7" s="2">
        <v>3</v>
      </c>
      <c r="B7" s="5" t="s">
        <v>95</v>
      </c>
      <c r="C7" s="29">
        <f>INDEX(LINEST(coef!$L$1:$L$6,coef!$M$1:$M$6^{1,2,3},TRUE),1)*D7^3+INDEX(LINEST(coef!$L$1:$L$6,coef!$M$1:$M$6^{1,2,3},TRUE),2)*D7^2+INDEX(LINEST(coef!$L$1:$L$6,coef!$M$1:$M$6^{1,2,3},TRUE),3)*D7+INDEX(LINEST(coef!$L$1:$L$6,coef!$M$1:$M$6^{1,2,3},TRUE),4)</f>
        <v>933.0700636952031</v>
      </c>
      <c r="D7" s="65">
        <v>371</v>
      </c>
    </row>
    <row r="8" spans="1:4" ht="15">
      <c r="A8" s="2">
        <v>4</v>
      </c>
      <c r="B8" s="5" t="s">
        <v>10</v>
      </c>
      <c r="C8" s="29">
        <f>INDEX(LINEST(coef!$L$1:$L$6,coef!$M$1:$M$6^{1,2,3},TRUE),1)*D8^3+INDEX(LINEST(coef!$L$1:$L$6,coef!$M$1:$M$6^{1,2,3},TRUE),2)*D8^2+INDEX(LINEST(coef!$L$1:$L$6,coef!$M$1:$M$6^{1,2,3},TRUE),3)*D8+INDEX(LINEST(coef!$L$1:$L$6,coef!$M$1:$M$6^{1,2,3},TRUE),4)</f>
        <v>785.6860782536307</v>
      </c>
      <c r="D8" s="65">
        <v>333</v>
      </c>
    </row>
    <row r="9" spans="1:4" ht="15">
      <c r="A9" s="2">
        <v>5</v>
      </c>
      <c r="B9" s="5" t="s">
        <v>33</v>
      </c>
      <c r="C9" s="29">
        <f>INDEX(LINEST(coef!$L$1:$L$6,coef!$M$1:$M$6^{1,2,3},TRUE),1)*D9^3+INDEX(LINEST(coef!$L$1:$L$6,coef!$M$1:$M$6^{1,2,3},TRUE),2)*D9^2+INDEX(LINEST(coef!$L$1:$L$6,coef!$M$1:$M$6^{1,2,3},TRUE),3)*D9+INDEX(LINEST(coef!$L$1:$L$6,coef!$M$1:$M$6^{1,2,3},TRUE),4)</f>
        <v>653.5432211105705</v>
      </c>
      <c r="D9" s="65">
        <v>296</v>
      </c>
    </row>
    <row r="10" spans="1:4" ht="15">
      <c r="A10" s="2">
        <v>6</v>
      </c>
      <c r="B10" s="5" t="s">
        <v>5</v>
      </c>
      <c r="C10" s="29">
        <f>INDEX(LINEST(coef!$L$1:$L$6,coef!$M$1:$M$6^{1,2,3},TRUE),1)*D10^3+INDEX(LINEST(coef!$L$1:$L$6,coef!$M$1:$M$6^{1,2,3},TRUE),2)*D10^2+INDEX(LINEST(coef!$L$1:$L$6,coef!$M$1:$M$6^{1,2,3},TRUE),3)*D10+INDEX(LINEST(coef!$L$1:$L$6,coef!$M$1:$M$6^{1,2,3},TRUE),4)</f>
        <v>535.7324840767496</v>
      </c>
      <c r="D10" s="65">
        <v>260</v>
      </c>
    </row>
    <row r="11" spans="1:4" ht="15">
      <c r="A11" s="2">
        <v>7</v>
      </c>
      <c r="B11" s="5" t="s">
        <v>49</v>
      </c>
      <c r="C11" s="29">
        <f>INDEX(LINEST(coef!$L$1:$L$6,coef!$M$1:$M$6^{1,2,3},TRUE),1)*D11^3+INDEX(LINEST(coef!$L$1:$L$6,coef!$M$1:$M$6^{1,2,3},TRUE),2)*D11^2+INDEX(LINEST(coef!$L$1:$L$6,coef!$M$1:$M$6^{1,2,3},TRUE),3)*D11+INDEX(LINEST(coef!$L$1:$L$6,coef!$M$1:$M$6^{1,2,3},TRUE),4)</f>
        <v>431.3694267517957</v>
      </c>
      <c r="D11" s="65">
        <v>225</v>
      </c>
    </row>
    <row r="12" spans="1:4" ht="15">
      <c r="A12" s="2">
        <v>8</v>
      </c>
      <c r="B12" s="5" t="s">
        <v>121</v>
      </c>
      <c r="C12" s="29">
        <f>INDEX(LINEST(coef!$L$1:$L$6,coef!$M$1:$M$6^{1,2,3},TRUE),1)*D12^3+INDEX(LINEST(coef!$L$1:$L$6,coef!$M$1:$M$6^{1,2,3},TRUE),2)*D12^2+INDEX(LINEST(coef!$L$1:$L$6,coef!$M$1:$M$6^{1,2,3},TRUE),3)*D12+INDEX(LINEST(coef!$L$1:$L$6,coef!$M$1:$M$6^{1,2,3},TRUE),4)</f>
        <v>417.2793448591525</v>
      </c>
      <c r="D12" s="65">
        <v>220</v>
      </c>
    </row>
    <row r="13" spans="1:4" ht="15">
      <c r="A13" s="2">
        <v>9</v>
      </c>
      <c r="B13" s="5" t="s">
        <v>9</v>
      </c>
      <c r="C13" s="29">
        <f>INDEX(LINEST(coef!$L$1:$L$6,coef!$M$1:$M$6^{1,2,3},TRUE),1)*D13^3+INDEX(LINEST(coef!$L$1:$L$6,coef!$M$1:$M$6^{1,2,3},TRUE),2)*D13^2+INDEX(LINEST(coef!$L$1:$L$6,coef!$M$1:$M$6^{1,2,3},TRUE),3)*D13+INDEX(LINEST(coef!$L$1:$L$6,coef!$M$1:$M$6^{1,2,3},TRUE),4)</f>
        <v>406.15468607843235</v>
      </c>
      <c r="D13" s="65">
        <v>216</v>
      </c>
    </row>
    <row r="14" spans="1:4" ht="15">
      <c r="A14" s="2">
        <v>10</v>
      </c>
      <c r="B14" s="5" t="s">
        <v>30</v>
      </c>
      <c r="C14" s="29">
        <f>INDEX(LINEST(coef!$L$1:$L$6,coef!$M$1:$M$6^{1,2,3},TRUE),1)*D14^3+INDEX(LINEST(coef!$L$1:$L$6,coef!$M$1:$M$6^{1,2,3},TRUE),2)*D14^2+INDEX(LINEST(coef!$L$1:$L$6,coef!$M$1:$M$6^{1,2,3},TRUE),3)*D14+INDEX(LINEST(coef!$L$1:$L$6,coef!$M$1:$M$6^{1,2,3},TRUE),4)</f>
        <v>349.89990900832026</v>
      </c>
      <c r="D14" s="65">
        <v>195</v>
      </c>
    </row>
    <row r="15" spans="1:4" ht="15">
      <c r="A15" s="2">
        <v>11</v>
      </c>
      <c r="B15" s="5" t="s">
        <v>37</v>
      </c>
      <c r="C15" s="29">
        <f>INDEX(LINEST(coef!$L$1:$L$6,coef!$M$1:$M$6^{1,2,3},TRUE),1)*D15^3+INDEX(LINEST(coef!$L$1:$L$6,coef!$M$1:$M$6^{1,2,3},TRUE),2)*D15^2+INDEX(LINEST(coef!$L$1:$L$6,coef!$M$1:$M$6^{1,2,3},TRUE),3)*D15+INDEX(LINEST(coef!$L$1:$L$6,coef!$M$1:$M$6^{1,2,3},TRUE),4)</f>
        <v>314.40309372166917</v>
      </c>
      <c r="D15" s="65">
        <v>181</v>
      </c>
    </row>
    <row r="16" spans="1:4" ht="15">
      <c r="A16" s="2">
        <v>12</v>
      </c>
      <c r="B16" s="5" t="s">
        <v>159</v>
      </c>
      <c r="C16" s="29">
        <f>INDEX(LINEST(coef!$L$1:$L$6,coef!$M$1:$M$6^{1,2,3},TRUE),1)*D16^3+INDEX(LINEST(coef!$L$1:$L$6,coef!$M$1:$M$6^{1,2,3},TRUE),2)*D16^2+INDEX(LINEST(coef!$L$1:$L$6,coef!$M$1:$M$6^{1,2,3},TRUE),3)*D16+INDEX(LINEST(coef!$L$1:$L$6,coef!$M$1:$M$6^{1,2,3},TRUE),4)</f>
        <v>202.80436760695451</v>
      </c>
      <c r="D16" s="65">
        <v>132</v>
      </c>
    </row>
    <row r="17" spans="1:4" ht="15">
      <c r="A17" s="2">
        <v>13</v>
      </c>
      <c r="B17" s="5" t="s">
        <v>156</v>
      </c>
      <c r="C17" s="29">
        <f>INDEX(LINEST(coef!$L$1:$L$6,coef!$M$1:$M$6^{1,2,3},TRUE),1)*D17^3+INDEX(LINEST(coef!$L$1:$L$6,coef!$M$1:$M$6^{1,2,3},TRUE),2)*D17^2+INDEX(LINEST(coef!$L$1:$L$6,coef!$M$1:$M$6^{1,2,3},TRUE),3)*D17+INDEX(LINEST(coef!$L$1:$L$6,coef!$M$1:$M$6^{1,2,3},TRUE),4)</f>
        <v>138.7261146496974</v>
      </c>
      <c r="D17" s="65">
        <v>99</v>
      </c>
    </row>
    <row r="18" spans="1:4" ht="15">
      <c r="A18" s="2">
        <v>14</v>
      </c>
      <c r="B18" s="5" t="s">
        <v>1</v>
      </c>
      <c r="C18" s="29">
        <f>INDEX(LINEST(coef!$L$1:$L$6,coef!$M$1:$M$6^{1,2,3},TRUE),1)*D18^3+INDEX(LINEST(coef!$L$1:$L$6,coef!$M$1:$M$6^{1,2,3},TRUE),2)*D18^2+INDEX(LINEST(coef!$L$1:$L$6,coef!$M$1:$M$6^{1,2,3},TRUE),3)*D18+INDEX(LINEST(coef!$L$1:$L$6,coef!$M$1:$M$6^{1,2,3},TRUE),4)</f>
        <v>96.1191992720718</v>
      </c>
      <c r="D18" s="65">
        <v>74</v>
      </c>
    </row>
    <row r="19" spans="1:4" ht="15">
      <c r="A19" s="2">
        <v>15</v>
      </c>
      <c r="B19" s="5" t="s">
        <v>25</v>
      </c>
      <c r="C19" s="29">
        <f>INDEX(LINEST(coef!$L$1:$L$6,coef!$M$1:$M$6^{1,2,3},TRUE),1)*D19^3+INDEX(LINEST(coef!$L$1:$L$6,coef!$M$1:$M$6^{1,2,3},TRUE),2)*D19^2+INDEX(LINEST(coef!$L$1:$L$6,coef!$M$1:$M$6^{1,2,3},TRUE),3)*D19+INDEX(LINEST(coef!$L$1:$L$6,coef!$M$1:$M$6^{1,2,3},TRUE),4)</f>
        <v>55.852593266607414</v>
      </c>
      <c r="D19" s="65">
        <v>47</v>
      </c>
    </row>
    <row r="20" spans="1:4" ht="15">
      <c r="A20" s="2">
        <v>16</v>
      </c>
      <c r="B20" s="5" t="s">
        <v>114</v>
      </c>
      <c r="C20" s="29">
        <f>INDEX(LINEST(coef!$L$1:$L$6,coef!$M$1:$M$6^{1,2,3},TRUE),1)*D20^3+INDEX(LINEST(coef!$L$1:$L$6,coef!$M$1:$M$6^{1,2,3},TRUE),2)*D20^2+INDEX(LINEST(coef!$L$1:$L$6,coef!$M$1:$M$6^{1,2,3},TRUE),3)*D20+INDEX(LINEST(coef!$L$1:$L$6,coef!$M$1:$M$6^{1,2,3},TRUE),4)</f>
        <v>31.09554140127411</v>
      </c>
      <c r="D20" s="65">
        <v>28</v>
      </c>
    </row>
    <row r="21" spans="1:4" ht="15">
      <c r="A21" s="2">
        <v>17</v>
      </c>
      <c r="B21" s="5" t="s">
        <v>6</v>
      </c>
      <c r="C21" s="29">
        <f>INDEX(LINEST(coef!$L$1:$L$6,coef!$M$1:$M$6^{1,2,3},TRUE),1)*D21^3+INDEX(LINEST(coef!$L$1:$L$6,coef!$M$1:$M$6^{1,2,3},TRUE),2)*D21^2+INDEX(LINEST(coef!$L$1:$L$6,coef!$M$1:$M$6^{1,2,3},TRUE),3)*D21+INDEX(LINEST(coef!$L$1:$L$6,coef!$M$1:$M$6^{1,2,3},TRUE),4)</f>
        <v>29.87443130118309</v>
      </c>
      <c r="D21" s="65">
        <v>27</v>
      </c>
    </row>
    <row r="22" spans="1:4" ht="15" customHeight="1">
      <c r="A22" s="2">
        <v>18</v>
      </c>
      <c r="B22" s="5" t="s">
        <v>8</v>
      </c>
      <c r="C22" s="29">
        <f>INDEX(LINEST(coef!$L$1:$L$6,coef!$M$1:$M$6^{1,2,3},TRUE),1)*D22^3+INDEX(LINEST(coef!$L$1:$L$6,coef!$M$1:$M$6^{1,2,3},TRUE),2)*D22^2+INDEX(LINEST(coef!$L$1:$L$6,coef!$M$1:$M$6^{1,2,3},TRUE),3)*D22+INDEX(LINEST(coef!$L$1:$L$6,coef!$M$1:$M$6^{1,2,3},TRUE),4)</f>
        <v>21.555959963603332</v>
      </c>
      <c r="D22" s="65">
        <v>20</v>
      </c>
    </row>
    <row r="23" spans="1:4" ht="15">
      <c r="A23" s="2">
        <v>19</v>
      </c>
      <c r="B23" s="5" t="s">
        <v>157</v>
      </c>
      <c r="C23" s="29">
        <f>INDEX(LINEST(coef!$L$1:$L$6,coef!$M$1:$M$6^{1,2,3},TRUE),1)*D23^3+INDEX(LINEST(coef!$L$1:$L$6,coef!$M$1:$M$6^{1,2,3},TRUE),2)*D23^2+INDEX(LINEST(coef!$L$1:$L$6,coef!$M$1:$M$6^{1,2,3},TRUE),3)*D23+INDEX(LINEST(coef!$L$1:$L$6,coef!$M$1:$M$6^{1,2,3},TRUE),4)</f>
        <v>20.400363967242995</v>
      </c>
      <c r="D23" s="65">
        <v>19</v>
      </c>
    </row>
    <row r="24" spans="1:4" ht="15">
      <c r="A24" s="2">
        <v>20</v>
      </c>
      <c r="B24" s="5" t="s">
        <v>4</v>
      </c>
      <c r="C24" s="29">
        <f>INDEX(LINEST(coef!$L$1:$L$6,coef!$M$1:$M$6^{1,2,3},TRUE),1)*D24^3+INDEX(LINEST(coef!$L$1:$L$6,coef!$M$1:$M$6^{1,2,3},TRUE),2)*D24^2+INDEX(LINEST(coef!$L$1:$L$6,coef!$M$1:$M$6^{1,2,3},TRUE),3)*D24+INDEX(LINEST(coef!$L$1:$L$6,coef!$M$1:$M$6^{1,2,3},TRUE),4)</f>
        <v>10.368516833484986</v>
      </c>
      <c r="D24" s="65">
        <v>10</v>
      </c>
    </row>
    <row r="25" spans="1:4" ht="15">
      <c r="A25" s="2">
        <v>21</v>
      </c>
      <c r="B25" s="5" t="s">
        <v>126</v>
      </c>
      <c r="C25" s="29">
        <f>INDEX(LINEST(coef!$L$1:$L$6,coef!$M$1:$M$6^{1,2,3},TRUE),1)*D25^3+INDEX(LINEST(coef!$L$1:$L$6,coef!$M$1:$M$6^{1,2,3},TRUE),2)*D25^2+INDEX(LINEST(coef!$L$1:$L$6,coef!$M$1:$M$6^{1,2,3},TRUE),3)*D25+INDEX(LINEST(coef!$L$1:$L$6,coef!$M$1:$M$6^{1,2,3},TRUE),4)</f>
        <v>2.0081892629663334</v>
      </c>
      <c r="D25" s="65">
        <v>2</v>
      </c>
    </row>
    <row r="26" spans="1:4" ht="15">
      <c r="A26" s="2">
        <v>22</v>
      </c>
      <c r="B26" s="5" t="s">
        <v>116</v>
      </c>
      <c r="C26" s="29">
        <f>INDEX(LINEST(coef!$L$1:$L$6,coef!$M$1:$M$6^{1,2,3},TRUE),1)*D26^3+INDEX(LINEST(coef!$L$1:$L$6,coef!$M$1:$M$6^{1,2,3},TRUE),2)*D26^2+INDEX(LINEST(coef!$L$1:$L$6,coef!$M$1:$M$6^{1,2,3},TRUE),3)*D26+INDEX(LINEST(coef!$L$1:$L$6,coef!$M$1:$M$6^{1,2,3},TRUE),4)</f>
        <v>1</v>
      </c>
      <c r="D26" s="65">
        <v>1</v>
      </c>
    </row>
    <row r="27" spans="1:4" ht="15">
      <c r="A27" s="2">
        <v>23</v>
      </c>
      <c r="B27" s="5" t="s">
        <v>13</v>
      </c>
      <c r="C27" s="29">
        <f>INDEX(LINEST(coef!$L$1:$L$6,coef!$M$1:$M$6^{1,2,3},TRUE),1)*D27^3+INDEX(LINEST(coef!$L$1:$L$6,coef!$M$1:$M$6^{1,2,3},TRUE),2)*D27^2+INDEX(LINEST(coef!$L$1:$L$6,coef!$M$1:$M$6^{1,2,3},TRUE),3)*D27+INDEX(LINEST(coef!$L$1:$L$6,coef!$M$1:$M$6^{1,2,3},TRUE),4)</f>
        <v>-6.30412316319455E-16</v>
      </c>
      <c r="D27" s="65"/>
    </row>
    <row r="28" spans="1:4" ht="15">
      <c r="A28" s="2">
        <v>24</v>
      </c>
      <c r="B28" s="5" t="s">
        <v>35</v>
      </c>
      <c r="C28" s="29">
        <f>INDEX(LINEST(coef!$L$1:$L$6,coef!$M$1:$M$6^{1,2,3},TRUE),1)*D28^3+INDEX(LINEST(coef!$L$1:$L$6,coef!$M$1:$M$6^{1,2,3},TRUE),2)*D28^2+INDEX(LINEST(coef!$L$1:$L$6,coef!$M$1:$M$6^{1,2,3},TRUE),3)*D28+INDEX(LINEST(coef!$L$1:$L$6,coef!$M$1:$M$6^{1,2,3},TRUE),4)</f>
        <v>-6.30412316319455E-16</v>
      </c>
      <c r="D28" s="65"/>
    </row>
    <row r="29" spans="1:4" ht="15">
      <c r="A29" s="2">
        <v>25</v>
      </c>
      <c r="B29" s="5" t="s">
        <v>22</v>
      </c>
      <c r="C29" s="29">
        <f>INDEX(LINEST(coef!$L$1:$L$6,coef!$M$1:$M$6^{1,2,3},TRUE),1)*D29^3+INDEX(LINEST(coef!$L$1:$L$6,coef!$M$1:$M$6^{1,2,3},TRUE),2)*D29^2+INDEX(LINEST(coef!$L$1:$L$6,coef!$M$1:$M$6^{1,2,3},TRUE),3)*D29+INDEX(LINEST(coef!$L$1:$L$6,coef!$M$1:$M$6^{1,2,3},TRUE),4)</f>
        <v>-6.30412316319455E-16</v>
      </c>
      <c r="D29" s="65"/>
    </row>
    <row r="30" spans="1:4" ht="15">
      <c r="A30" s="2">
        <v>26</v>
      </c>
      <c r="B30" s="5" t="s">
        <v>18</v>
      </c>
      <c r="C30" s="29">
        <f>INDEX(LINEST(coef!$L$1:$L$6,coef!$M$1:$M$6^{1,2,3},TRUE),1)*D30^3+INDEX(LINEST(coef!$L$1:$L$6,coef!$M$1:$M$6^{1,2,3},TRUE),2)*D30^2+INDEX(LINEST(coef!$L$1:$L$6,coef!$M$1:$M$6^{1,2,3},TRUE),3)*D30+INDEX(LINEST(coef!$L$1:$L$6,coef!$M$1:$M$6^{1,2,3},TRUE),4)</f>
        <v>-6.30412316319455E-16</v>
      </c>
      <c r="D30" s="65"/>
    </row>
    <row r="31" spans="1:4" ht="15">
      <c r="A31" s="2">
        <v>27</v>
      </c>
      <c r="B31" s="5" t="s">
        <v>26</v>
      </c>
      <c r="C31" s="29">
        <f>INDEX(LINEST(coef!$L$1:$L$6,coef!$M$1:$M$6^{1,2,3},TRUE),1)*D31^3+INDEX(LINEST(coef!$L$1:$L$6,coef!$M$1:$M$6^{1,2,3},TRUE),2)*D31^2+INDEX(LINEST(coef!$L$1:$L$6,coef!$M$1:$M$6^{1,2,3},TRUE),3)*D31+INDEX(LINEST(coef!$L$1:$L$6,coef!$M$1:$M$6^{1,2,3},TRUE),4)</f>
        <v>-6.30412316319455E-16</v>
      </c>
      <c r="D31" s="65"/>
    </row>
    <row r="32" spans="1:4" ht="15">
      <c r="A32" s="2">
        <v>28</v>
      </c>
      <c r="B32" s="5" t="s">
        <v>3</v>
      </c>
      <c r="C32" s="29">
        <f>INDEX(LINEST(coef!$L$1:$L$6,coef!$M$1:$M$6^{1,2,3},TRUE),1)*D32^3+INDEX(LINEST(coef!$L$1:$L$6,coef!$M$1:$M$6^{1,2,3},TRUE),2)*D32^2+INDEX(LINEST(coef!$L$1:$L$6,coef!$M$1:$M$6^{1,2,3},TRUE),3)*D32+INDEX(LINEST(coef!$L$1:$L$6,coef!$M$1:$M$6^{1,2,3},TRUE),4)</f>
        <v>-6.30412316319455E-16</v>
      </c>
      <c r="D32" s="65"/>
    </row>
    <row r="33" spans="1:4" ht="15">
      <c r="A33" s="2">
        <v>29</v>
      </c>
      <c r="B33" s="5" t="s">
        <v>21</v>
      </c>
      <c r="C33" s="29">
        <f>INDEX(LINEST(coef!$L$1:$L$6,coef!$M$1:$M$6^{1,2,3},TRUE),1)*D33^3+INDEX(LINEST(coef!$L$1:$L$6,coef!$M$1:$M$6^{1,2,3},TRUE),2)*D33^2+INDEX(LINEST(coef!$L$1:$L$6,coef!$M$1:$M$6^{1,2,3},TRUE),3)*D33+INDEX(LINEST(coef!$L$1:$L$6,coef!$M$1:$M$6^{1,2,3},TRUE),4)</f>
        <v>-6.30412316319455E-16</v>
      </c>
      <c r="D33" s="65"/>
    </row>
    <row r="34" spans="1:4" ht="15">
      <c r="A34" s="2">
        <v>30</v>
      </c>
      <c r="B34" s="5" t="s">
        <v>12</v>
      </c>
      <c r="C34" s="29">
        <f>INDEX(LINEST(coef!$L$1:$L$6,coef!$M$1:$M$6^{1,2,3},TRUE),1)*D34^3+INDEX(LINEST(coef!$L$1:$L$6,coef!$M$1:$M$6^{1,2,3},TRUE),2)*D34^2+INDEX(LINEST(coef!$L$1:$L$6,coef!$M$1:$M$6^{1,2,3},TRUE),3)*D34+INDEX(LINEST(coef!$L$1:$L$6,coef!$M$1:$M$6^{1,2,3},TRUE),4)</f>
        <v>-6.30412316319455E-16</v>
      </c>
      <c r="D34" s="65"/>
    </row>
    <row r="35" spans="1:4" ht="15">
      <c r="A35" s="2">
        <v>31</v>
      </c>
      <c r="B35" s="5" t="s">
        <v>15</v>
      </c>
      <c r="C35" s="29">
        <f>INDEX(LINEST(coef!$L$1:$L$6,coef!$M$1:$M$6^{1,2,3},TRUE),1)*D35^3+INDEX(LINEST(coef!$L$1:$L$6,coef!$M$1:$M$6^{1,2,3},TRUE),2)*D35^2+INDEX(LINEST(coef!$L$1:$L$6,coef!$M$1:$M$6^{1,2,3},TRUE),3)*D35+INDEX(LINEST(coef!$L$1:$L$6,coef!$M$1:$M$6^{1,2,3},TRUE),4)</f>
        <v>-6.30412316319455E-16</v>
      </c>
      <c r="D35" s="65"/>
    </row>
    <row r="36" spans="1:4" ht="15">
      <c r="A36" s="2">
        <v>32</v>
      </c>
      <c r="B36" s="5" t="s">
        <v>44</v>
      </c>
      <c r="C36" s="29">
        <f>INDEX(LINEST(coef!$L$1:$L$6,coef!$M$1:$M$6^{1,2,3},TRUE),1)*D36^3+INDEX(LINEST(coef!$L$1:$L$6,coef!$M$1:$M$6^{1,2,3},TRUE),2)*D36^2+INDEX(LINEST(coef!$L$1:$L$6,coef!$M$1:$M$6^{1,2,3},TRUE),3)*D36+INDEX(LINEST(coef!$L$1:$L$6,coef!$M$1:$M$6^{1,2,3},TRUE),4)</f>
        <v>-6.30412316319455E-16</v>
      </c>
      <c r="D36" s="65"/>
    </row>
    <row r="37" spans="1:4" ht="15">
      <c r="A37" s="2">
        <v>33</v>
      </c>
      <c r="B37" s="5" t="s">
        <v>0</v>
      </c>
      <c r="C37" s="29">
        <f>INDEX(LINEST(coef!$L$1:$L$6,coef!$M$1:$M$6^{1,2,3},TRUE),1)*D37^3+INDEX(LINEST(coef!$L$1:$L$6,coef!$M$1:$M$6^{1,2,3},TRUE),2)*D37^2+INDEX(LINEST(coef!$L$1:$L$6,coef!$M$1:$M$6^{1,2,3},TRUE),3)*D37+INDEX(LINEST(coef!$L$1:$L$6,coef!$M$1:$M$6^{1,2,3},TRUE),4)</f>
        <v>-6.30412316319455E-16</v>
      </c>
      <c r="D37" s="65"/>
    </row>
    <row r="38" spans="1:4" ht="15">
      <c r="A38" s="2">
        <v>34</v>
      </c>
      <c r="B38" s="5" t="s">
        <v>31</v>
      </c>
      <c r="C38" s="29">
        <f>INDEX(LINEST(coef!$L$1:$L$6,coef!$M$1:$M$6^{1,2,3},TRUE),1)*D38^3+INDEX(LINEST(coef!$L$1:$L$6,coef!$M$1:$M$6^{1,2,3},TRUE),2)*D38^2+INDEX(LINEST(coef!$L$1:$L$6,coef!$M$1:$M$6^{1,2,3},TRUE),3)*D38+INDEX(LINEST(coef!$L$1:$L$6,coef!$M$1:$M$6^{1,2,3},TRUE),4)</f>
        <v>-6.30412316319455E-16</v>
      </c>
      <c r="D38" s="65"/>
    </row>
    <row r="39" spans="1:4" ht="15">
      <c r="A39" s="2">
        <v>35</v>
      </c>
      <c r="B39" s="5" t="s">
        <v>34</v>
      </c>
      <c r="C39" s="29">
        <f>INDEX(LINEST(coef!$L$1:$L$6,coef!$M$1:$M$6^{1,2,3},TRUE),1)*D39^3+INDEX(LINEST(coef!$L$1:$L$6,coef!$M$1:$M$6^{1,2,3},TRUE),2)*D39^2+INDEX(LINEST(coef!$L$1:$L$6,coef!$M$1:$M$6^{1,2,3},TRUE),3)*D39+INDEX(LINEST(coef!$L$1:$L$6,coef!$M$1:$M$6^{1,2,3},TRUE),4)</f>
        <v>-6.30412316319455E-16</v>
      </c>
      <c r="D39" s="65"/>
    </row>
    <row r="40" spans="1:4" ht="15">
      <c r="A40" s="2">
        <v>36</v>
      </c>
      <c r="B40" s="5" t="s">
        <v>45</v>
      </c>
      <c r="C40" s="29">
        <f>INDEX(LINEST(coef!$L$1:$L$6,coef!$M$1:$M$6^{1,2,3},TRUE),1)*D40^3+INDEX(LINEST(coef!$L$1:$L$6,coef!$M$1:$M$6^{1,2,3},TRUE),2)*D40^2+INDEX(LINEST(coef!$L$1:$L$6,coef!$M$1:$M$6^{1,2,3},TRUE),3)*D40+INDEX(LINEST(coef!$L$1:$L$6,coef!$M$1:$M$6^{1,2,3},TRUE),4)</f>
        <v>-6.30412316319455E-16</v>
      </c>
      <c r="D40" s="65"/>
    </row>
    <row r="41" spans="1:4" ht="15">
      <c r="A41" s="2">
        <v>37</v>
      </c>
      <c r="B41" s="5" t="s">
        <v>2</v>
      </c>
      <c r="C41" s="29">
        <f>INDEX(LINEST(coef!$L$1:$L$6,coef!$M$1:$M$6^{1,2,3},TRUE),1)*D41^3+INDEX(LINEST(coef!$L$1:$L$6,coef!$M$1:$M$6^{1,2,3},TRUE),2)*D41^2+INDEX(LINEST(coef!$L$1:$L$6,coef!$M$1:$M$6^{1,2,3},TRUE),3)*D41+INDEX(LINEST(coef!$L$1:$L$6,coef!$M$1:$M$6^{1,2,3},TRUE),4)</f>
        <v>-6.30412316319455E-16</v>
      </c>
      <c r="D41" s="65"/>
    </row>
    <row r="42" spans="1:4" ht="15">
      <c r="A42" s="2">
        <v>38</v>
      </c>
      <c r="B42" s="5" t="s">
        <v>14</v>
      </c>
      <c r="C42" s="29">
        <f>INDEX(LINEST(coef!$L$1:$L$6,coef!$M$1:$M$6^{1,2,3},TRUE),1)*D42^3+INDEX(LINEST(coef!$L$1:$L$6,coef!$M$1:$M$6^{1,2,3},TRUE),2)*D42^2+INDEX(LINEST(coef!$L$1:$L$6,coef!$M$1:$M$6^{1,2,3},TRUE),3)*D42+INDEX(LINEST(coef!$L$1:$L$6,coef!$M$1:$M$6^{1,2,3},TRUE),4)</f>
        <v>-6.30412316319455E-16</v>
      </c>
      <c r="D42" s="65"/>
    </row>
    <row r="43" spans="1:4" ht="15">
      <c r="A43" s="2">
        <v>39</v>
      </c>
      <c r="B43" s="5" t="s">
        <v>46</v>
      </c>
      <c r="C43" s="29">
        <f>INDEX(LINEST(coef!$L$1:$L$6,coef!$M$1:$M$6^{1,2,3},TRUE),1)*D43^3+INDEX(LINEST(coef!$L$1:$L$6,coef!$M$1:$M$6^{1,2,3},TRUE),2)*D43^2+INDEX(LINEST(coef!$L$1:$L$6,coef!$M$1:$M$6^{1,2,3},TRUE),3)*D43+INDEX(LINEST(coef!$L$1:$L$6,coef!$M$1:$M$6^{1,2,3},TRUE),4)</f>
        <v>-6.30412316319455E-16</v>
      </c>
      <c r="D43" s="65"/>
    </row>
    <row r="44" spans="1:4" ht="15">
      <c r="A44" s="2">
        <v>40</v>
      </c>
      <c r="B44" s="5" t="s">
        <v>40</v>
      </c>
      <c r="C44" s="29">
        <f>INDEX(LINEST(coef!$L$1:$L$6,coef!$M$1:$M$6^{1,2,3},TRUE),1)*D44^3+INDEX(LINEST(coef!$L$1:$L$6,coef!$M$1:$M$6^{1,2,3},TRUE),2)*D44^2+INDEX(LINEST(coef!$L$1:$L$6,coef!$M$1:$M$6^{1,2,3},TRUE),3)*D44+INDEX(LINEST(coef!$L$1:$L$6,coef!$M$1:$M$6^{1,2,3},TRUE),4)</f>
        <v>-6.30412316319455E-16</v>
      </c>
      <c r="D44" s="65"/>
    </row>
    <row r="45" spans="1:4" ht="15">
      <c r="A45" s="2">
        <v>41</v>
      </c>
      <c r="B45" s="5" t="s">
        <v>42</v>
      </c>
      <c r="C45" s="29">
        <f>INDEX(LINEST(coef!$L$1:$L$6,coef!$M$1:$M$6^{1,2,3},TRUE),1)*D45^3+INDEX(LINEST(coef!$L$1:$L$6,coef!$M$1:$M$6^{1,2,3},TRUE),2)*D45^2+INDEX(LINEST(coef!$L$1:$L$6,coef!$M$1:$M$6^{1,2,3},TRUE),3)*D45+INDEX(LINEST(coef!$L$1:$L$6,coef!$M$1:$M$6^{1,2,3},TRUE),4)</f>
        <v>-6.30412316319455E-16</v>
      </c>
      <c r="D45" s="65"/>
    </row>
    <row r="46" spans="1:4" ht="15">
      <c r="A46" s="2">
        <v>42</v>
      </c>
      <c r="B46" s="5" t="s">
        <v>43</v>
      </c>
      <c r="C46" s="29">
        <f>INDEX(LINEST(coef!$L$1:$L$6,coef!$M$1:$M$6^{1,2,3},TRUE),1)*D46^3+INDEX(LINEST(coef!$L$1:$L$6,coef!$M$1:$M$6^{1,2,3},TRUE),2)*D46^2+INDEX(LINEST(coef!$L$1:$L$6,coef!$M$1:$M$6^{1,2,3},TRUE),3)*D46+INDEX(LINEST(coef!$L$1:$L$6,coef!$M$1:$M$6^{1,2,3},TRUE),4)</f>
        <v>-6.30412316319455E-16</v>
      </c>
      <c r="D46" s="65"/>
    </row>
    <row r="47" spans="1:4" ht="15">
      <c r="A47" s="2">
        <v>43</v>
      </c>
      <c r="B47" s="5" t="s">
        <v>16</v>
      </c>
      <c r="C47" s="29">
        <f>INDEX(LINEST(coef!$L$1:$L$6,coef!$M$1:$M$6^{1,2,3},TRUE),1)*D47^3+INDEX(LINEST(coef!$L$1:$L$6,coef!$M$1:$M$6^{1,2,3},TRUE),2)*D47^2+INDEX(LINEST(coef!$L$1:$L$6,coef!$M$1:$M$6^{1,2,3},TRUE),3)*D47+INDEX(LINEST(coef!$L$1:$L$6,coef!$M$1:$M$6^{1,2,3},TRUE),4)</f>
        <v>-6.30412316319455E-16</v>
      </c>
      <c r="D47" s="65"/>
    </row>
    <row r="48" spans="1:4" ht="15">
      <c r="A48" s="2">
        <v>44</v>
      </c>
      <c r="B48" s="5" t="s">
        <v>19</v>
      </c>
      <c r="C48" s="29">
        <f>INDEX(LINEST(coef!$L$1:$L$6,coef!$M$1:$M$6^{1,2,3},TRUE),1)*D48^3+INDEX(LINEST(coef!$L$1:$L$6,coef!$M$1:$M$6^{1,2,3},TRUE),2)*D48^2+INDEX(LINEST(coef!$L$1:$L$6,coef!$M$1:$M$6^{1,2,3},TRUE),3)*D48+INDEX(LINEST(coef!$L$1:$L$6,coef!$M$1:$M$6^{1,2,3},TRUE),4)</f>
        <v>-6.30412316319455E-16</v>
      </c>
      <c r="D48" s="65"/>
    </row>
    <row r="49" spans="1:4" ht="15">
      <c r="A49" s="2">
        <v>45</v>
      </c>
      <c r="B49" s="5" t="s">
        <v>23</v>
      </c>
      <c r="C49" s="29">
        <f>INDEX(LINEST(coef!$L$1:$L$6,coef!$M$1:$M$6^{1,2,3},TRUE),1)*D49^3+INDEX(LINEST(coef!$L$1:$L$6,coef!$M$1:$M$6^{1,2,3},TRUE),2)*D49^2+INDEX(LINEST(coef!$L$1:$L$6,coef!$M$1:$M$6^{1,2,3},TRUE),3)*D49+INDEX(LINEST(coef!$L$1:$L$6,coef!$M$1:$M$6^{1,2,3},TRUE),4)</f>
        <v>-6.30412316319455E-16</v>
      </c>
      <c r="D49" s="65"/>
    </row>
    <row r="50" spans="1:4" ht="15">
      <c r="A50" s="2">
        <v>46</v>
      </c>
      <c r="B50" s="5" t="s">
        <v>17</v>
      </c>
      <c r="C50" s="29">
        <f>INDEX(LINEST(coef!$L$1:$L$6,coef!$M$1:$M$6^{1,2,3},TRUE),1)*D50^3+INDEX(LINEST(coef!$L$1:$L$6,coef!$M$1:$M$6^{1,2,3},TRUE),2)*D50^2+INDEX(LINEST(coef!$L$1:$L$6,coef!$M$1:$M$6^{1,2,3},TRUE),3)*D50+INDEX(LINEST(coef!$L$1:$L$6,coef!$M$1:$M$6^{1,2,3},TRUE),4)</f>
        <v>-6.30412316319455E-16</v>
      </c>
      <c r="D50" s="65"/>
    </row>
    <row r="51" spans="1:4" ht="15">
      <c r="A51" s="2">
        <v>47</v>
      </c>
      <c r="B51" s="5" t="s">
        <v>38</v>
      </c>
      <c r="C51" s="29">
        <f>INDEX(LINEST(coef!$L$1:$L$6,coef!$M$1:$M$6^{1,2,3},TRUE),1)*D51^3+INDEX(LINEST(coef!$L$1:$L$6,coef!$M$1:$M$6^{1,2,3},TRUE),2)*D51^2+INDEX(LINEST(coef!$L$1:$L$6,coef!$M$1:$M$6^{1,2,3},TRUE),3)*D51+INDEX(LINEST(coef!$L$1:$L$6,coef!$M$1:$M$6^{1,2,3},TRUE),4)</f>
        <v>-6.30412316319455E-16</v>
      </c>
      <c r="D51" s="65"/>
    </row>
    <row r="52" spans="1:4" ht="15">
      <c r="A52" s="2">
        <v>48</v>
      </c>
      <c r="B52" s="5" t="s">
        <v>20</v>
      </c>
      <c r="C52" s="29">
        <f>INDEX(LINEST(coef!$L$1:$L$6,coef!$M$1:$M$6^{1,2,3},TRUE),1)*D52^3+INDEX(LINEST(coef!$L$1:$L$6,coef!$M$1:$M$6^{1,2,3},TRUE),2)*D52^2+INDEX(LINEST(coef!$L$1:$L$6,coef!$M$1:$M$6^{1,2,3},TRUE),3)*D52+INDEX(LINEST(coef!$L$1:$L$6,coef!$M$1:$M$6^{1,2,3},TRUE),4)</f>
        <v>-6.30412316319455E-16</v>
      </c>
      <c r="D52" s="65"/>
    </row>
    <row r="53" spans="1:4" ht="15">
      <c r="A53" s="2">
        <v>49</v>
      </c>
      <c r="B53" s="5" t="s">
        <v>11</v>
      </c>
      <c r="C53" s="29">
        <f>INDEX(LINEST(coef!$L$1:$L$6,coef!$M$1:$M$6^{1,2,3},TRUE),1)*D53^3+INDEX(LINEST(coef!$L$1:$L$6,coef!$M$1:$M$6^{1,2,3},TRUE),2)*D53^2+INDEX(LINEST(coef!$L$1:$L$6,coef!$M$1:$M$6^{1,2,3},TRUE),3)*D53+INDEX(LINEST(coef!$L$1:$L$6,coef!$M$1:$M$6^{1,2,3},TRUE),4)</f>
        <v>-6.30412316319455E-16</v>
      </c>
      <c r="D53" s="65"/>
    </row>
    <row r="54" spans="1:4" ht="15">
      <c r="A54" s="2">
        <v>50</v>
      </c>
      <c r="B54" s="5" t="s">
        <v>48</v>
      </c>
      <c r="C54" s="29">
        <f>INDEX(LINEST(coef!$L$1:$L$6,coef!$M$1:$M$6^{1,2,3},TRUE),1)*D54^3+INDEX(LINEST(coef!$L$1:$L$6,coef!$M$1:$M$6^{1,2,3},TRUE),2)*D54^2+INDEX(LINEST(coef!$L$1:$L$6,coef!$M$1:$M$6^{1,2,3},TRUE),3)*D54+INDEX(LINEST(coef!$L$1:$L$6,coef!$M$1:$M$6^{1,2,3},TRUE),4)</f>
        <v>-6.30412316319455E-16</v>
      </c>
      <c r="D54" s="65"/>
    </row>
    <row r="55" spans="1:4" ht="15">
      <c r="A55" s="2">
        <v>51</v>
      </c>
      <c r="B55" s="5" t="s">
        <v>24</v>
      </c>
      <c r="C55" s="29">
        <f>INDEX(LINEST(coef!$L$1:$L$6,coef!$M$1:$M$6^{1,2,3},TRUE),1)*D55^3+INDEX(LINEST(coef!$L$1:$L$6,coef!$M$1:$M$6^{1,2,3},TRUE),2)*D55^2+INDEX(LINEST(coef!$L$1:$L$6,coef!$M$1:$M$6^{1,2,3},TRUE),3)*D55+INDEX(LINEST(coef!$L$1:$L$6,coef!$M$1:$M$6^{1,2,3},TRUE),4)</f>
        <v>-6.30412316319455E-16</v>
      </c>
      <c r="D55" s="65"/>
    </row>
    <row r="56" spans="1:4" ht="15">
      <c r="A56" s="2">
        <v>52</v>
      </c>
      <c r="B56" s="5" t="s">
        <v>27</v>
      </c>
      <c r="C56" s="29">
        <f>INDEX(LINEST(coef!$L$1:$L$6,coef!$M$1:$M$6^{1,2,3},TRUE),1)*D56^3+INDEX(LINEST(coef!$L$1:$L$6,coef!$M$1:$M$6^{1,2,3},TRUE),2)*D56^2+INDEX(LINEST(coef!$L$1:$L$6,coef!$M$1:$M$6^{1,2,3},TRUE),3)*D56+INDEX(LINEST(coef!$L$1:$L$6,coef!$M$1:$M$6^{1,2,3},TRUE),4)</f>
        <v>-6.30412316319455E-16</v>
      </c>
      <c r="D56" s="65"/>
    </row>
    <row r="57" spans="1:4" ht="15">
      <c r="A57" s="2">
        <v>53</v>
      </c>
      <c r="B57" s="5" t="s">
        <v>39</v>
      </c>
      <c r="C57" s="29">
        <f>INDEX(LINEST(coef!$L$1:$L$6,coef!$M$1:$M$6^{1,2,3},TRUE),1)*D57^3+INDEX(LINEST(coef!$L$1:$L$6,coef!$M$1:$M$6^{1,2,3},TRUE),2)*D57^2+INDEX(LINEST(coef!$L$1:$L$6,coef!$M$1:$M$6^{1,2,3},TRUE),3)*D57+INDEX(LINEST(coef!$L$1:$L$6,coef!$M$1:$M$6^{1,2,3},TRUE),4)</f>
        <v>-6.30412316319455E-16</v>
      </c>
      <c r="D57" s="65"/>
    </row>
    <row r="58" spans="1:4" ht="15">
      <c r="A58" s="2">
        <v>54</v>
      </c>
      <c r="B58" s="5" t="s">
        <v>28</v>
      </c>
      <c r="C58" s="29">
        <f>INDEX(LINEST(coef!$L$1:$L$6,coef!$M$1:$M$6^{1,2,3},TRUE),1)*D58^3+INDEX(LINEST(coef!$L$1:$L$6,coef!$M$1:$M$6^{1,2,3},TRUE),2)*D58^2+INDEX(LINEST(coef!$L$1:$L$6,coef!$M$1:$M$6^{1,2,3},TRUE),3)*D58+INDEX(LINEST(coef!$L$1:$L$6,coef!$M$1:$M$6^{1,2,3},TRUE),4)</f>
        <v>-6.30412316319455E-16</v>
      </c>
      <c r="D58" s="65"/>
    </row>
    <row r="59" spans="1:4" ht="15">
      <c r="A59" s="2">
        <v>55</v>
      </c>
      <c r="B59" s="5" t="s">
        <v>154</v>
      </c>
      <c r="C59" s="29">
        <f>INDEX(LINEST(coef!$L$1:$L$6,coef!$M$1:$M$6^{1,2,3},TRUE),1)*D59^3+INDEX(LINEST(coef!$L$1:$L$6,coef!$M$1:$M$6^{1,2,3},TRUE),2)*D59^2+INDEX(LINEST(coef!$L$1:$L$6,coef!$M$1:$M$6^{1,2,3},TRUE),3)*D59+INDEX(LINEST(coef!$L$1:$L$6,coef!$M$1:$M$6^{1,2,3},TRUE),4)</f>
        <v>-6.30412316319455E-16</v>
      </c>
      <c r="D59" s="65"/>
    </row>
    <row r="60" spans="1:4" ht="15">
      <c r="A60" s="2">
        <v>56</v>
      </c>
      <c r="B60" s="5" t="s">
        <v>29</v>
      </c>
      <c r="C60" s="29">
        <f>INDEX(LINEST(coef!$L$1:$L$6,coef!$M$1:$M$6^{1,2,3},TRUE),1)*D60^3+INDEX(LINEST(coef!$L$1:$L$6,coef!$M$1:$M$6^{1,2,3},TRUE),2)*D60^2+INDEX(LINEST(coef!$L$1:$L$6,coef!$M$1:$M$6^{1,2,3},TRUE),3)*D60+INDEX(LINEST(coef!$L$1:$L$6,coef!$M$1:$M$6^{1,2,3},TRUE),4)</f>
        <v>-6.30412316319455E-16</v>
      </c>
      <c r="D60" s="65"/>
    </row>
    <row r="61" spans="1:4" ht="15">
      <c r="A61" s="2">
        <v>57</v>
      </c>
      <c r="B61" s="5" t="s">
        <v>89</v>
      </c>
      <c r="C61" s="29">
        <f>INDEX(LINEST(coef!$L$1:$L$6,coef!$M$1:$M$6^{1,2,3},TRUE),1)*D61^3+INDEX(LINEST(coef!$L$1:$L$6,coef!$M$1:$M$6^{1,2,3},TRUE),2)*D61^2+INDEX(LINEST(coef!$L$1:$L$6,coef!$M$1:$M$6^{1,2,3},TRUE),3)*D61+INDEX(LINEST(coef!$L$1:$L$6,coef!$M$1:$M$6^{1,2,3},TRUE),4)</f>
        <v>-6.30412316319455E-16</v>
      </c>
      <c r="D61" s="65"/>
    </row>
    <row r="62" spans="1:4" ht="15">
      <c r="A62" s="2">
        <v>58</v>
      </c>
      <c r="B62" s="5" t="s">
        <v>90</v>
      </c>
      <c r="C62" s="29">
        <f>INDEX(LINEST(coef!$L$1:$L$6,coef!$M$1:$M$6^{1,2,3},TRUE),1)*D62^3+INDEX(LINEST(coef!$L$1:$L$6,coef!$M$1:$M$6^{1,2,3},TRUE),2)*D62^2+INDEX(LINEST(coef!$L$1:$L$6,coef!$M$1:$M$6^{1,2,3},TRUE),3)*D62+INDEX(LINEST(coef!$L$1:$L$6,coef!$M$1:$M$6^{1,2,3},TRUE),4)</f>
        <v>-6.30412316319455E-16</v>
      </c>
      <c r="D62" s="65"/>
    </row>
    <row r="63" spans="1:4" ht="15">
      <c r="A63" s="2">
        <v>59</v>
      </c>
      <c r="B63" s="5" t="s">
        <v>91</v>
      </c>
      <c r="C63" s="29">
        <f>INDEX(LINEST(coef!$L$1:$L$6,coef!$M$1:$M$6^{1,2,3},TRUE),1)*D63^3+INDEX(LINEST(coef!$L$1:$L$6,coef!$M$1:$M$6^{1,2,3},TRUE),2)*D63^2+INDEX(LINEST(coef!$L$1:$L$6,coef!$M$1:$M$6^{1,2,3},TRUE),3)*D63+INDEX(LINEST(coef!$L$1:$L$6,coef!$M$1:$M$6^{1,2,3},TRUE),4)</f>
        <v>-6.30412316319455E-16</v>
      </c>
      <c r="D63" s="65"/>
    </row>
    <row r="64" spans="1:4" ht="15">
      <c r="A64" s="2">
        <v>60</v>
      </c>
      <c r="B64" s="5" t="s">
        <v>92</v>
      </c>
      <c r="C64" s="29">
        <f>INDEX(LINEST(coef!$L$1:$L$6,coef!$M$1:$M$6^{1,2,3},TRUE),1)*D64^3+INDEX(LINEST(coef!$L$1:$L$6,coef!$M$1:$M$6^{1,2,3},TRUE),2)*D64^2+INDEX(LINEST(coef!$L$1:$L$6,coef!$M$1:$M$6^{1,2,3},TRUE),3)*D64+INDEX(LINEST(coef!$L$1:$L$6,coef!$M$1:$M$6^{1,2,3},TRUE),4)</f>
        <v>-6.30412316319455E-16</v>
      </c>
      <c r="D64" s="65"/>
    </row>
    <row r="65" spans="1:4" ht="15">
      <c r="A65" s="2">
        <v>61</v>
      </c>
      <c r="B65" s="5" t="s">
        <v>158</v>
      </c>
      <c r="C65" s="29">
        <f>INDEX(LINEST(coef!$L$1:$L$6,coef!$M$1:$M$6^{1,2,3},TRUE),1)*D65^3+INDEX(LINEST(coef!$L$1:$L$6,coef!$M$1:$M$6^{1,2,3},TRUE),2)*D65^2+INDEX(LINEST(coef!$L$1:$L$6,coef!$M$1:$M$6^{1,2,3},TRUE),3)*D65+INDEX(LINEST(coef!$L$1:$L$6,coef!$M$1:$M$6^{1,2,3},TRUE),4)</f>
        <v>-6.30412316319455E-16</v>
      </c>
      <c r="D65" s="65"/>
    </row>
    <row r="66" spans="1:4" ht="15">
      <c r="A66" s="2">
        <v>62</v>
      </c>
      <c r="B66" s="5" t="s">
        <v>160</v>
      </c>
      <c r="C66" s="29">
        <f>INDEX(LINEST(coef!$L$1:$L$6,coef!$M$1:$M$6^{1,2,3},TRUE),1)*D66^3+INDEX(LINEST(coef!$L$1:$L$6,coef!$M$1:$M$6^{1,2,3},TRUE),2)*D66^2+INDEX(LINEST(coef!$L$1:$L$6,coef!$M$1:$M$6^{1,2,3},TRUE),3)*D66+INDEX(LINEST(coef!$L$1:$L$6,coef!$M$1:$M$6^{1,2,3},TRUE),4)</f>
        <v>-6.30412316319455E-16</v>
      </c>
      <c r="D66" s="65"/>
    </row>
    <row r="67" spans="1:4" ht="15">
      <c r="A67" s="2">
        <v>63</v>
      </c>
      <c r="B67" s="5" t="s">
        <v>93</v>
      </c>
      <c r="C67" s="29">
        <f>INDEX(LINEST(coef!$L$1:$L$6,coef!$M$1:$M$6^{1,2,3},TRUE),1)*D67^3+INDEX(LINEST(coef!$L$1:$L$6,coef!$M$1:$M$6^{1,2,3},TRUE),2)*D67^2+INDEX(LINEST(coef!$L$1:$L$6,coef!$M$1:$M$6^{1,2,3},TRUE),3)*D67+INDEX(LINEST(coef!$L$1:$L$6,coef!$M$1:$M$6^{1,2,3},TRUE),4)</f>
        <v>-6.30412316319455E-16</v>
      </c>
      <c r="D67" s="65"/>
    </row>
    <row r="68" spans="1:4" ht="15">
      <c r="A68" s="2">
        <v>64</v>
      </c>
      <c r="B68" s="5" t="s">
        <v>94</v>
      </c>
      <c r="C68" s="29">
        <f>INDEX(LINEST(coef!$L$1:$L$6,coef!$M$1:$M$6^{1,2,3},TRUE),1)*D68^3+INDEX(LINEST(coef!$L$1:$L$6,coef!$M$1:$M$6^{1,2,3},TRUE),2)*D68^2+INDEX(LINEST(coef!$L$1:$L$6,coef!$M$1:$M$6^{1,2,3},TRUE),3)*D68+INDEX(LINEST(coef!$L$1:$L$6,coef!$M$1:$M$6^{1,2,3},TRUE),4)</f>
        <v>-6.30412316319455E-16</v>
      </c>
      <c r="D68" s="65"/>
    </row>
    <row r="69" spans="1:4" ht="15">
      <c r="A69" s="2">
        <v>65</v>
      </c>
      <c r="B69" s="5" t="s">
        <v>96</v>
      </c>
      <c r="C69" s="29">
        <f>INDEX(LINEST(coef!$L$1:$L$6,coef!$M$1:$M$6^{1,2,3},TRUE),1)*D69^3+INDEX(LINEST(coef!$L$1:$L$6,coef!$M$1:$M$6^{1,2,3},TRUE),2)*D69^2+INDEX(LINEST(coef!$L$1:$L$6,coef!$M$1:$M$6^{1,2,3},TRUE),3)*D69+INDEX(LINEST(coef!$L$1:$L$6,coef!$M$1:$M$6^{1,2,3},TRUE),4)</f>
        <v>-6.30412316319455E-16</v>
      </c>
      <c r="D69" s="65"/>
    </row>
    <row r="70" spans="1:4" ht="15">
      <c r="A70" s="2">
        <v>66</v>
      </c>
      <c r="B70" s="5" t="s">
        <v>97</v>
      </c>
      <c r="C70" s="29">
        <f>INDEX(LINEST(coef!$L$1:$L$6,coef!$M$1:$M$6^{1,2,3},TRUE),1)*D70^3+INDEX(LINEST(coef!$L$1:$L$6,coef!$M$1:$M$6^{1,2,3},TRUE),2)*D70^2+INDEX(LINEST(coef!$L$1:$L$6,coef!$M$1:$M$6^{1,2,3},TRUE),3)*D70+INDEX(LINEST(coef!$L$1:$L$6,coef!$M$1:$M$6^{1,2,3},TRUE),4)</f>
        <v>-6.30412316319455E-16</v>
      </c>
      <c r="D70" s="65"/>
    </row>
    <row r="71" spans="1:4" ht="15">
      <c r="A71" s="2">
        <v>67</v>
      </c>
      <c r="B71" s="5" t="s">
        <v>98</v>
      </c>
      <c r="C71" s="29">
        <f>INDEX(LINEST(coef!$L$1:$L$6,coef!$M$1:$M$6^{1,2,3},TRUE),1)*D71^3+INDEX(LINEST(coef!$L$1:$L$6,coef!$M$1:$M$6^{1,2,3},TRUE),2)*D71^2+INDEX(LINEST(coef!$L$1:$L$6,coef!$M$1:$M$6^{1,2,3},TRUE),3)*D71+INDEX(LINEST(coef!$L$1:$L$6,coef!$M$1:$M$6^{1,2,3},TRUE),4)</f>
        <v>-6.30412316319455E-16</v>
      </c>
      <c r="D71" s="65"/>
    </row>
    <row r="72" spans="1:4" ht="15">
      <c r="A72" s="2">
        <v>68</v>
      </c>
      <c r="B72" s="5" t="s">
        <v>99</v>
      </c>
      <c r="C72" s="29">
        <f>INDEX(LINEST(coef!$L$1:$L$6,coef!$M$1:$M$6^{1,2,3},TRUE),1)*D72^3+INDEX(LINEST(coef!$L$1:$L$6,coef!$M$1:$M$6^{1,2,3},TRUE),2)*D72^2+INDEX(LINEST(coef!$L$1:$L$6,coef!$M$1:$M$6^{1,2,3},TRUE),3)*D72+INDEX(LINEST(coef!$L$1:$L$6,coef!$M$1:$M$6^{1,2,3},TRUE),4)</f>
        <v>-6.30412316319455E-16</v>
      </c>
      <c r="D72" s="65"/>
    </row>
    <row r="73" spans="1:4" ht="15">
      <c r="A73" s="2">
        <v>69</v>
      </c>
      <c r="B73" s="5" t="s">
        <v>100</v>
      </c>
      <c r="C73" s="29">
        <f>INDEX(LINEST(coef!$L$1:$L$6,coef!$M$1:$M$6^{1,2,3},TRUE),1)*D73^3+INDEX(LINEST(coef!$L$1:$L$6,coef!$M$1:$M$6^{1,2,3},TRUE),2)*D73^2+INDEX(LINEST(coef!$L$1:$L$6,coef!$M$1:$M$6^{1,2,3},TRUE),3)*D73+INDEX(LINEST(coef!$L$1:$L$6,coef!$M$1:$M$6^{1,2,3},TRUE),4)</f>
        <v>-6.30412316319455E-16</v>
      </c>
      <c r="D73" s="65"/>
    </row>
    <row r="74" spans="1:4" ht="15">
      <c r="A74" s="2">
        <v>70</v>
      </c>
      <c r="B74" s="5" t="s">
        <v>101</v>
      </c>
      <c r="C74" s="29">
        <f>INDEX(LINEST(coef!$L$1:$L$6,coef!$M$1:$M$6^{1,2,3},TRUE),1)*D74^3+INDEX(LINEST(coef!$L$1:$L$6,coef!$M$1:$M$6^{1,2,3},TRUE),2)*D74^2+INDEX(LINEST(coef!$L$1:$L$6,coef!$M$1:$M$6^{1,2,3},TRUE),3)*D74+INDEX(LINEST(coef!$L$1:$L$6,coef!$M$1:$M$6^{1,2,3},TRUE),4)</f>
        <v>-6.30412316319455E-16</v>
      </c>
      <c r="D74" s="65"/>
    </row>
    <row r="75" spans="1:4" ht="15">
      <c r="A75" s="2">
        <v>71</v>
      </c>
      <c r="B75" s="5" t="s">
        <v>102</v>
      </c>
      <c r="C75" s="29">
        <f>INDEX(LINEST(coef!$L$1:$L$6,coef!$M$1:$M$6^{1,2,3},TRUE),1)*D75^3+INDEX(LINEST(coef!$L$1:$L$6,coef!$M$1:$M$6^{1,2,3},TRUE),2)*D75^2+INDEX(LINEST(coef!$L$1:$L$6,coef!$M$1:$M$6^{1,2,3},TRUE),3)*D75+INDEX(LINEST(coef!$L$1:$L$6,coef!$M$1:$M$6^{1,2,3},TRUE),4)</f>
        <v>-6.30412316319455E-16</v>
      </c>
      <c r="D75" s="65"/>
    </row>
    <row r="76" spans="1:4" ht="15">
      <c r="A76" s="2">
        <v>72</v>
      </c>
      <c r="B76" s="5" t="s">
        <v>103</v>
      </c>
      <c r="C76" s="29">
        <f>INDEX(LINEST(coef!$L$1:$L$6,coef!$M$1:$M$6^{1,2,3},TRUE),1)*D76^3+INDEX(LINEST(coef!$L$1:$L$6,coef!$M$1:$M$6^{1,2,3},TRUE),2)*D76^2+INDEX(LINEST(coef!$L$1:$L$6,coef!$M$1:$M$6^{1,2,3},TRUE),3)*D76+INDEX(LINEST(coef!$L$1:$L$6,coef!$M$1:$M$6^{1,2,3},TRUE),4)</f>
        <v>-6.30412316319455E-16</v>
      </c>
      <c r="D76" s="65"/>
    </row>
    <row r="77" spans="1:4" ht="15">
      <c r="A77" s="2">
        <v>73</v>
      </c>
      <c r="B77" s="5" t="s">
        <v>104</v>
      </c>
      <c r="C77" s="29">
        <f>INDEX(LINEST(coef!$L$1:$L$6,coef!$M$1:$M$6^{1,2,3},TRUE),1)*D77^3+INDEX(LINEST(coef!$L$1:$L$6,coef!$M$1:$M$6^{1,2,3},TRUE),2)*D77^2+INDEX(LINEST(coef!$L$1:$L$6,coef!$M$1:$M$6^{1,2,3},TRUE),3)*D77+INDEX(LINEST(coef!$L$1:$L$6,coef!$M$1:$M$6^{1,2,3},TRUE),4)</f>
        <v>-6.30412316319455E-16</v>
      </c>
      <c r="D77" s="65"/>
    </row>
    <row r="78" spans="1:4" ht="15">
      <c r="A78" s="2">
        <v>74</v>
      </c>
      <c r="B78" s="5" t="s">
        <v>105</v>
      </c>
      <c r="C78" s="29">
        <f>INDEX(LINEST(coef!$L$1:$L$6,coef!$M$1:$M$6^{1,2,3},TRUE),1)*D78^3+INDEX(LINEST(coef!$L$1:$L$6,coef!$M$1:$M$6^{1,2,3},TRUE),2)*D78^2+INDEX(LINEST(coef!$L$1:$L$6,coef!$M$1:$M$6^{1,2,3},TRUE),3)*D78+INDEX(LINEST(coef!$L$1:$L$6,coef!$M$1:$M$6^{1,2,3},TRUE),4)</f>
        <v>-6.30412316319455E-16</v>
      </c>
      <c r="D78" s="65"/>
    </row>
    <row r="79" spans="1:4" ht="15">
      <c r="A79" s="2">
        <v>75</v>
      </c>
      <c r="B79" s="5" t="s">
        <v>106</v>
      </c>
      <c r="C79" s="29">
        <f>INDEX(LINEST(coef!$L$1:$L$6,coef!$M$1:$M$6^{1,2,3},TRUE),1)*D79^3+INDEX(LINEST(coef!$L$1:$L$6,coef!$M$1:$M$6^{1,2,3},TRUE),2)*D79^2+INDEX(LINEST(coef!$L$1:$L$6,coef!$M$1:$M$6^{1,2,3},TRUE),3)*D79+INDEX(LINEST(coef!$L$1:$L$6,coef!$M$1:$M$6^{1,2,3},TRUE),4)</f>
        <v>-6.30412316319455E-16</v>
      </c>
      <c r="D79" s="65"/>
    </row>
    <row r="80" spans="1:4" ht="15">
      <c r="A80" s="2">
        <v>76</v>
      </c>
      <c r="B80" s="5" t="s">
        <v>107</v>
      </c>
      <c r="C80" s="29">
        <f>INDEX(LINEST(coef!$L$1:$L$6,coef!$M$1:$M$6^{1,2,3},TRUE),1)*D80^3+INDEX(LINEST(coef!$L$1:$L$6,coef!$M$1:$M$6^{1,2,3},TRUE),2)*D80^2+INDEX(LINEST(coef!$L$1:$L$6,coef!$M$1:$M$6^{1,2,3},TRUE),3)*D80+INDEX(LINEST(coef!$L$1:$L$6,coef!$M$1:$M$6^{1,2,3},TRUE),4)</f>
        <v>-6.30412316319455E-16</v>
      </c>
      <c r="D80" s="65"/>
    </row>
    <row r="81" spans="1:4" ht="15">
      <c r="A81" s="2">
        <v>77</v>
      </c>
      <c r="B81" s="5" t="s">
        <v>108</v>
      </c>
      <c r="C81" s="29">
        <f>INDEX(LINEST(coef!$L$1:$L$6,coef!$M$1:$M$6^{1,2,3},TRUE),1)*D81^3+INDEX(LINEST(coef!$L$1:$L$6,coef!$M$1:$M$6^{1,2,3},TRUE),2)*D81^2+INDEX(LINEST(coef!$L$1:$L$6,coef!$M$1:$M$6^{1,2,3},TRUE),3)*D81+INDEX(LINEST(coef!$L$1:$L$6,coef!$M$1:$M$6^{1,2,3},TRUE),4)</f>
        <v>-6.30412316319455E-16</v>
      </c>
      <c r="D81" s="65"/>
    </row>
    <row r="82" spans="1:4" ht="15">
      <c r="A82" s="2">
        <v>78</v>
      </c>
      <c r="B82" s="5" t="s">
        <v>109</v>
      </c>
      <c r="C82" s="29">
        <f>INDEX(LINEST(coef!$L$1:$L$6,coef!$M$1:$M$6^{1,2,3},TRUE),1)*D82^3+INDEX(LINEST(coef!$L$1:$L$6,coef!$M$1:$M$6^{1,2,3},TRUE),2)*D82^2+INDEX(LINEST(coef!$L$1:$L$6,coef!$M$1:$M$6^{1,2,3},TRUE),3)*D82+INDEX(LINEST(coef!$L$1:$L$6,coef!$M$1:$M$6^{1,2,3},TRUE),4)</f>
        <v>-6.30412316319455E-16</v>
      </c>
      <c r="D82" s="65"/>
    </row>
    <row r="83" spans="1:4" ht="15">
      <c r="A83" s="2">
        <v>79</v>
      </c>
      <c r="B83" s="5" t="s">
        <v>110</v>
      </c>
      <c r="C83" s="29">
        <f>INDEX(LINEST(coef!$L$1:$L$6,coef!$M$1:$M$6^{1,2,3},TRUE),1)*D83^3+INDEX(LINEST(coef!$L$1:$L$6,coef!$M$1:$M$6^{1,2,3},TRUE),2)*D83^2+INDEX(LINEST(coef!$L$1:$L$6,coef!$M$1:$M$6^{1,2,3},TRUE),3)*D83+INDEX(LINEST(coef!$L$1:$L$6,coef!$M$1:$M$6^{1,2,3},TRUE),4)</f>
        <v>-6.30412316319455E-16</v>
      </c>
      <c r="D83" s="65"/>
    </row>
    <row r="84" spans="1:4" ht="15">
      <c r="A84" s="2">
        <v>80</v>
      </c>
      <c r="B84" s="5" t="s">
        <v>111</v>
      </c>
      <c r="C84" s="29">
        <f>INDEX(LINEST(coef!$L$1:$L$6,coef!$M$1:$M$6^{1,2,3},TRUE),1)*D84^3+INDEX(LINEST(coef!$L$1:$L$6,coef!$M$1:$M$6^{1,2,3},TRUE),2)*D84^2+INDEX(LINEST(coef!$L$1:$L$6,coef!$M$1:$M$6^{1,2,3},TRUE),3)*D84+INDEX(LINEST(coef!$L$1:$L$6,coef!$M$1:$M$6^{1,2,3},TRUE),4)</f>
        <v>-6.30412316319455E-16</v>
      </c>
      <c r="D84" s="65"/>
    </row>
    <row r="85" spans="1:4" ht="15">
      <c r="A85" s="2">
        <v>81</v>
      </c>
      <c r="B85" s="5" t="s">
        <v>112</v>
      </c>
      <c r="C85" s="29">
        <f>INDEX(LINEST(coef!$L$1:$L$6,coef!$M$1:$M$6^{1,2,3},TRUE),1)*D85^3+INDEX(LINEST(coef!$L$1:$L$6,coef!$M$1:$M$6^{1,2,3},TRUE),2)*D85^2+INDEX(LINEST(coef!$L$1:$L$6,coef!$M$1:$M$6^{1,2,3},TRUE),3)*D85+INDEX(LINEST(coef!$L$1:$L$6,coef!$M$1:$M$6^{1,2,3},TRUE),4)</f>
        <v>-6.30412316319455E-16</v>
      </c>
      <c r="D85" s="65"/>
    </row>
    <row r="86" spans="1:4" ht="15">
      <c r="A86" s="2">
        <v>82</v>
      </c>
      <c r="B86" s="5" t="s">
        <v>113</v>
      </c>
      <c r="C86" s="29">
        <f>INDEX(LINEST(coef!$L$1:$L$6,coef!$M$1:$M$6^{1,2,3},TRUE),1)*D86^3+INDEX(LINEST(coef!$L$1:$L$6,coef!$M$1:$M$6^{1,2,3},TRUE),2)*D86^2+INDEX(LINEST(coef!$L$1:$L$6,coef!$M$1:$M$6^{1,2,3},TRUE),3)*D86+INDEX(LINEST(coef!$L$1:$L$6,coef!$M$1:$M$6^{1,2,3},TRUE),4)</f>
        <v>-6.30412316319455E-16</v>
      </c>
      <c r="D86" s="65"/>
    </row>
    <row r="87" spans="1:4" ht="15">
      <c r="A87" s="2">
        <v>83</v>
      </c>
      <c r="B87" s="5" t="s">
        <v>115</v>
      </c>
      <c r="C87" s="29">
        <f>INDEX(LINEST(coef!$L$1:$L$6,coef!$M$1:$M$6^{1,2,3},TRUE),1)*D87^3+INDEX(LINEST(coef!$L$1:$L$6,coef!$M$1:$M$6^{1,2,3},TRUE),2)*D87^2+INDEX(LINEST(coef!$L$1:$L$6,coef!$M$1:$M$6^{1,2,3},TRUE),3)*D87+INDEX(LINEST(coef!$L$1:$L$6,coef!$M$1:$M$6^{1,2,3},TRUE),4)</f>
        <v>-6.30412316319455E-16</v>
      </c>
      <c r="D87" s="65"/>
    </row>
    <row r="88" spans="1:4" ht="15">
      <c r="A88" s="2">
        <v>84</v>
      </c>
      <c r="B88" s="5" t="s">
        <v>117</v>
      </c>
      <c r="C88" s="29">
        <f>INDEX(LINEST(coef!$L$1:$L$6,coef!$M$1:$M$6^{1,2,3},TRUE),1)*D88^3+INDEX(LINEST(coef!$L$1:$L$6,coef!$M$1:$M$6^{1,2,3},TRUE),2)*D88^2+INDEX(LINEST(coef!$L$1:$L$6,coef!$M$1:$M$6^{1,2,3},TRUE),3)*D88+INDEX(LINEST(coef!$L$1:$L$6,coef!$M$1:$M$6^{1,2,3},TRUE),4)</f>
        <v>-6.30412316319455E-16</v>
      </c>
      <c r="D88" s="65"/>
    </row>
    <row r="89" spans="1:4" ht="15">
      <c r="A89" s="2">
        <v>85</v>
      </c>
      <c r="B89" s="5" t="s">
        <v>118</v>
      </c>
      <c r="C89" s="29">
        <f>INDEX(LINEST(coef!$L$1:$L$6,coef!$M$1:$M$6^{1,2,3},TRUE),1)*D89^3+INDEX(LINEST(coef!$L$1:$L$6,coef!$M$1:$M$6^{1,2,3},TRUE),2)*D89^2+INDEX(LINEST(coef!$L$1:$L$6,coef!$M$1:$M$6^{1,2,3},TRUE),3)*D89+INDEX(LINEST(coef!$L$1:$L$6,coef!$M$1:$M$6^{1,2,3},TRUE),4)</f>
        <v>-6.30412316319455E-16</v>
      </c>
      <c r="D89" s="65"/>
    </row>
    <row r="90" spans="1:4" ht="15">
      <c r="A90" s="2">
        <v>86</v>
      </c>
      <c r="B90" s="5" t="s">
        <v>119</v>
      </c>
      <c r="C90" s="29">
        <f>INDEX(LINEST(coef!$L$1:$L$6,coef!$M$1:$M$6^{1,2,3},TRUE),1)*D90^3+INDEX(LINEST(coef!$L$1:$L$6,coef!$M$1:$M$6^{1,2,3},TRUE),2)*D90^2+INDEX(LINEST(coef!$L$1:$L$6,coef!$M$1:$M$6^{1,2,3},TRUE),3)*D90+INDEX(LINEST(coef!$L$1:$L$6,coef!$M$1:$M$6^{1,2,3},TRUE),4)</f>
        <v>-6.30412316319455E-16</v>
      </c>
      <c r="D90" s="65"/>
    </row>
    <row r="91" spans="1:4" ht="15">
      <c r="A91" s="2">
        <v>87</v>
      </c>
      <c r="B91" s="5" t="s">
        <v>120</v>
      </c>
      <c r="C91" s="29">
        <f>INDEX(LINEST(coef!$L$1:$L$6,coef!$M$1:$M$6^{1,2,3},TRUE),1)*D91^3+INDEX(LINEST(coef!$L$1:$L$6,coef!$M$1:$M$6^{1,2,3},TRUE),2)*D91^2+INDEX(LINEST(coef!$L$1:$L$6,coef!$M$1:$M$6^{1,2,3},TRUE),3)*D91+INDEX(LINEST(coef!$L$1:$L$6,coef!$M$1:$M$6^{1,2,3},TRUE),4)</f>
        <v>-6.30412316319455E-16</v>
      </c>
      <c r="D91" s="65"/>
    </row>
    <row r="92" spans="1:4" ht="15">
      <c r="A92" s="2">
        <v>88</v>
      </c>
      <c r="B92" s="5" t="s">
        <v>122</v>
      </c>
      <c r="C92" s="29">
        <f>INDEX(LINEST(coef!$L$1:$L$6,coef!$M$1:$M$6^{1,2,3},TRUE),1)*D92^3+INDEX(LINEST(coef!$L$1:$L$6,coef!$M$1:$M$6^{1,2,3},TRUE),2)*D92^2+INDEX(LINEST(coef!$L$1:$L$6,coef!$M$1:$M$6^{1,2,3},TRUE),3)*D92+INDEX(LINEST(coef!$L$1:$L$6,coef!$M$1:$M$6^{1,2,3},TRUE),4)</f>
        <v>-6.30412316319455E-16</v>
      </c>
      <c r="D92" s="65"/>
    </row>
    <row r="93" spans="1:4" ht="15">
      <c r="A93" s="2">
        <v>89</v>
      </c>
      <c r="B93" s="5" t="s">
        <v>123</v>
      </c>
      <c r="C93" s="29">
        <f>INDEX(LINEST(coef!$L$1:$L$6,coef!$M$1:$M$6^{1,2,3},TRUE),1)*D93^3+INDEX(LINEST(coef!$L$1:$L$6,coef!$M$1:$M$6^{1,2,3},TRUE),2)*D93^2+INDEX(LINEST(coef!$L$1:$L$6,coef!$M$1:$M$6^{1,2,3},TRUE),3)*D93+INDEX(LINEST(coef!$L$1:$L$6,coef!$M$1:$M$6^{1,2,3},TRUE),4)</f>
        <v>-6.30412316319455E-16</v>
      </c>
      <c r="D93" s="65"/>
    </row>
    <row r="94" spans="1:4" ht="15">
      <c r="A94" s="2">
        <v>90</v>
      </c>
      <c r="B94" s="5" t="s">
        <v>124</v>
      </c>
      <c r="C94" s="29">
        <f>INDEX(LINEST(coef!$L$1:$L$6,coef!$M$1:$M$6^{1,2,3},TRUE),1)*D94^3+INDEX(LINEST(coef!$L$1:$L$6,coef!$M$1:$M$6^{1,2,3},TRUE),2)*D94^2+INDEX(LINEST(coef!$L$1:$L$6,coef!$M$1:$M$6^{1,2,3},TRUE),3)*D94+INDEX(LINEST(coef!$L$1:$L$6,coef!$M$1:$M$6^{1,2,3},TRUE),4)</f>
        <v>-6.30412316319455E-16</v>
      </c>
      <c r="D94" s="65"/>
    </row>
    <row r="95" spans="1:4" ht="15">
      <c r="A95" s="2">
        <v>91</v>
      </c>
      <c r="B95" s="5" t="s">
        <v>125</v>
      </c>
      <c r="C95" s="29">
        <f>INDEX(LINEST(coef!$L$1:$L$6,coef!$M$1:$M$6^{1,2,3},TRUE),1)*D95^3+INDEX(LINEST(coef!$L$1:$L$6,coef!$M$1:$M$6^{1,2,3},TRUE),2)*D95^2+INDEX(LINEST(coef!$L$1:$L$6,coef!$M$1:$M$6^{1,2,3},TRUE),3)*D95+INDEX(LINEST(coef!$L$1:$L$6,coef!$M$1:$M$6^{1,2,3},TRUE),4)</f>
        <v>-6.30412316319455E-16</v>
      </c>
      <c r="D95" s="65"/>
    </row>
    <row r="96" spans="1:4" ht="15">
      <c r="A96" s="2">
        <v>92</v>
      </c>
      <c r="B96" s="5" t="s">
        <v>127</v>
      </c>
      <c r="C96" s="29">
        <f>INDEX(LINEST(coef!$L$1:$L$6,coef!$M$1:$M$6^{1,2,3},TRUE),1)*D96^3+INDEX(LINEST(coef!$L$1:$L$6,coef!$M$1:$M$6^{1,2,3},TRUE),2)*D96^2+INDEX(LINEST(coef!$L$1:$L$6,coef!$M$1:$M$6^{1,2,3},TRUE),3)*D96+INDEX(LINEST(coef!$L$1:$L$6,coef!$M$1:$M$6^{1,2,3},TRUE),4)</f>
        <v>-6.30412316319455E-16</v>
      </c>
      <c r="D96" s="65"/>
    </row>
    <row r="97" spans="1:4" ht="15">
      <c r="A97" s="2">
        <v>93</v>
      </c>
      <c r="B97" s="5" t="s">
        <v>128</v>
      </c>
      <c r="C97" s="29">
        <f>INDEX(LINEST(coef!$L$1:$L$6,coef!$M$1:$M$6^{1,2,3},TRUE),1)*D97^3+INDEX(LINEST(coef!$L$1:$L$6,coef!$M$1:$M$6^{1,2,3},TRUE),2)*D97^2+INDEX(LINEST(coef!$L$1:$L$6,coef!$M$1:$M$6^{1,2,3},TRUE),3)*D97+INDEX(LINEST(coef!$L$1:$L$6,coef!$M$1:$M$6^{1,2,3},TRUE),4)</f>
        <v>-6.30412316319455E-16</v>
      </c>
      <c r="D97" s="65"/>
    </row>
    <row r="98" spans="1:4" ht="15">
      <c r="A98" s="2">
        <v>94</v>
      </c>
      <c r="B98" s="5" t="s">
        <v>129</v>
      </c>
      <c r="C98" s="29">
        <f>INDEX(LINEST(coef!$L$1:$L$6,coef!$M$1:$M$6^{1,2,3},TRUE),1)*D98^3+INDEX(LINEST(coef!$L$1:$L$6,coef!$M$1:$M$6^{1,2,3},TRUE),2)*D98^2+INDEX(LINEST(coef!$L$1:$L$6,coef!$M$1:$M$6^{1,2,3},TRUE),3)*D98+INDEX(LINEST(coef!$L$1:$L$6,coef!$M$1:$M$6^{1,2,3},TRUE),4)</f>
        <v>-6.30412316319455E-16</v>
      </c>
      <c r="D98" s="65"/>
    </row>
    <row r="99" spans="1:4" ht="15">
      <c r="A99" s="2">
        <v>95</v>
      </c>
      <c r="B99" s="5" t="s">
        <v>130</v>
      </c>
      <c r="C99" s="29">
        <f>INDEX(LINEST(coef!$L$1:$L$6,coef!$M$1:$M$6^{1,2,3},TRUE),1)*D99^3+INDEX(LINEST(coef!$L$1:$L$6,coef!$M$1:$M$6^{1,2,3},TRUE),2)*D99^2+INDEX(LINEST(coef!$L$1:$L$6,coef!$M$1:$M$6^{1,2,3},TRUE),3)*D99+INDEX(LINEST(coef!$L$1:$L$6,coef!$M$1:$M$6^{1,2,3},TRUE),4)</f>
        <v>-6.30412316319455E-16</v>
      </c>
      <c r="D99" s="65"/>
    </row>
    <row r="100" spans="1:4" ht="15">
      <c r="A100" s="2">
        <v>96</v>
      </c>
      <c r="B100" s="5" t="s">
        <v>131</v>
      </c>
      <c r="C100" s="29">
        <f>INDEX(LINEST(coef!$L$1:$L$6,coef!$M$1:$M$6^{1,2,3},TRUE),1)*D100^3+INDEX(LINEST(coef!$L$1:$L$6,coef!$M$1:$M$6^{1,2,3},TRUE),2)*D100^2+INDEX(LINEST(coef!$L$1:$L$6,coef!$M$1:$M$6^{1,2,3},TRUE),3)*D100+INDEX(LINEST(coef!$L$1:$L$6,coef!$M$1:$M$6^{1,2,3},TRUE),4)</f>
        <v>-6.30412316319455E-16</v>
      </c>
      <c r="D100" s="65"/>
    </row>
    <row r="101" spans="1:4" ht="15">
      <c r="A101" s="2">
        <v>97</v>
      </c>
      <c r="B101" s="5" t="s">
        <v>132</v>
      </c>
      <c r="C101" s="29">
        <f>INDEX(LINEST(coef!$L$1:$L$6,coef!$M$1:$M$6^{1,2,3},TRUE),1)*D101^3+INDEX(LINEST(coef!$L$1:$L$6,coef!$M$1:$M$6^{1,2,3},TRUE),2)*D101^2+INDEX(LINEST(coef!$L$1:$L$6,coef!$M$1:$M$6^{1,2,3},TRUE),3)*D101+INDEX(LINEST(coef!$L$1:$L$6,coef!$M$1:$M$6^{1,2,3},TRUE),4)</f>
        <v>-6.30412316319455E-16</v>
      </c>
      <c r="D101" s="65"/>
    </row>
    <row r="102" spans="1:4" ht="15">
      <c r="A102" s="2">
        <v>98</v>
      </c>
      <c r="B102" s="5" t="s">
        <v>133</v>
      </c>
      <c r="C102" s="29">
        <f>INDEX(LINEST(coef!$L$1:$L$6,coef!$M$1:$M$6^{1,2,3},TRUE),1)*D102^3+INDEX(LINEST(coef!$L$1:$L$6,coef!$M$1:$M$6^{1,2,3},TRUE),2)*D102^2+INDEX(LINEST(coef!$L$1:$L$6,coef!$M$1:$M$6^{1,2,3},TRUE),3)*D102+INDEX(LINEST(coef!$L$1:$L$6,coef!$M$1:$M$6^{1,2,3},TRUE),4)</f>
        <v>-6.30412316319455E-16</v>
      </c>
      <c r="D102" s="65"/>
    </row>
    <row r="103" spans="1:4" ht="15">
      <c r="A103" s="2">
        <v>99</v>
      </c>
      <c r="B103" s="5" t="s">
        <v>134</v>
      </c>
      <c r="C103" s="29">
        <f>INDEX(LINEST(coef!$L$1:$L$6,coef!$M$1:$M$6^{1,2,3},TRUE),1)*D103^3+INDEX(LINEST(coef!$L$1:$L$6,coef!$M$1:$M$6^{1,2,3},TRUE),2)*D103^2+INDEX(LINEST(coef!$L$1:$L$6,coef!$M$1:$M$6^{1,2,3},TRUE),3)*D103+INDEX(LINEST(coef!$L$1:$L$6,coef!$M$1:$M$6^{1,2,3},TRUE),4)</f>
        <v>-6.30412316319455E-16</v>
      </c>
      <c r="D103" s="65"/>
    </row>
    <row r="104" spans="1:4" ht="15">
      <c r="A104" s="2">
        <v>100</v>
      </c>
      <c r="B104" s="5" t="s">
        <v>135</v>
      </c>
      <c r="C104" s="29">
        <f>INDEX(LINEST(coef!$L$1:$L$6,coef!$M$1:$M$6^{1,2,3},TRUE),1)*D104^3+INDEX(LINEST(coef!$L$1:$L$6,coef!$M$1:$M$6^{1,2,3},TRUE),2)*D104^2+INDEX(LINEST(coef!$L$1:$L$6,coef!$M$1:$M$6^{1,2,3},TRUE),3)*D104+INDEX(LINEST(coef!$L$1:$L$6,coef!$M$1:$M$6^{1,2,3},TRUE),4)</f>
        <v>-6.30412316319455E-16</v>
      </c>
      <c r="D104" s="65"/>
    </row>
    <row r="105" spans="1:4" ht="15">
      <c r="A105" s="2">
        <v>101</v>
      </c>
      <c r="B105" s="5" t="s">
        <v>136</v>
      </c>
      <c r="C105" s="29">
        <f>INDEX(LINEST(coef!$L$1:$L$6,coef!$M$1:$M$6^{1,2,3},TRUE),1)*D105^3+INDEX(LINEST(coef!$L$1:$L$6,coef!$M$1:$M$6^{1,2,3},TRUE),2)*D105^2+INDEX(LINEST(coef!$L$1:$L$6,coef!$M$1:$M$6^{1,2,3},TRUE),3)*D105+INDEX(LINEST(coef!$L$1:$L$6,coef!$M$1:$M$6^{1,2,3},TRUE),4)</f>
        <v>-6.30412316319455E-16</v>
      </c>
      <c r="D105" s="65"/>
    </row>
    <row r="106" spans="1:4" ht="15">
      <c r="A106" s="2">
        <v>102</v>
      </c>
      <c r="B106" s="5" t="s">
        <v>137</v>
      </c>
      <c r="C106" s="29">
        <f>INDEX(LINEST(coef!$L$1:$L$6,coef!$M$1:$M$6^{1,2,3},TRUE),1)*D106^3+INDEX(LINEST(coef!$L$1:$L$6,coef!$M$1:$M$6^{1,2,3},TRUE),2)*D106^2+INDEX(LINEST(coef!$L$1:$L$6,coef!$M$1:$M$6^{1,2,3},TRUE),3)*D106+INDEX(LINEST(coef!$L$1:$L$6,coef!$M$1:$M$6^{1,2,3},TRUE),4)</f>
        <v>-6.30412316319455E-16</v>
      </c>
      <c r="D106" s="65"/>
    </row>
    <row r="107" spans="1:4" ht="15">
      <c r="A107" s="2">
        <v>103</v>
      </c>
      <c r="B107" s="5" t="s">
        <v>138</v>
      </c>
      <c r="C107" s="29">
        <f>INDEX(LINEST(coef!$L$1:$L$6,coef!$M$1:$M$6^{1,2,3},TRUE),1)*D107^3+INDEX(LINEST(coef!$L$1:$L$6,coef!$M$1:$M$6^{1,2,3},TRUE),2)*D107^2+INDEX(LINEST(coef!$L$1:$L$6,coef!$M$1:$M$6^{1,2,3},TRUE),3)*D107+INDEX(LINEST(coef!$L$1:$L$6,coef!$M$1:$M$6^{1,2,3},TRUE),4)</f>
        <v>-6.30412316319455E-16</v>
      </c>
      <c r="D107" s="65"/>
    </row>
    <row r="108" spans="1:4" ht="15">
      <c r="A108" s="2">
        <v>104</v>
      </c>
      <c r="B108" s="5" t="s">
        <v>139</v>
      </c>
      <c r="C108" s="29">
        <f>INDEX(LINEST(coef!$L$1:$L$6,coef!$M$1:$M$6^{1,2,3},TRUE),1)*D108^3+INDEX(LINEST(coef!$L$1:$L$6,coef!$M$1:$M$6^{1,2,3},TRUE),2)*D108^2+INDEX(LINEST(coef!$L$1:$L$6,coef!$M$1:$M$6^{1,2,3},TRUE),3)*D108+INDEX(LINEST(coef!$L$1:$L$6,coef!$M$1:$M$6^{1,2,3},TRUE),4)</f>
        <v>-6.30412316319455E-16</v>
      </c>
      <c r="D108" s="65"/>
    </row>
    <row r="109" spans="1:4" ht="15">
      <c r="A109" s="2">
        <v>105</v>
      </c>
      <c r="B109" s="5" t="s">
        <v>140</v>
      </c>
      <c r="C109" s="29">
        <f>INDEX(LINEST(coef!$L$1:$L$6,coef!$M$1:$M$6^{1,2,3},TRUE),1)*D109^3+INDEX(LINEST(coef!$L$1:$L$6,coef!$M$1:$M$6^{1,2,3},TRUE),2)*D109^2+INDEX(LINEST(coef!$L$1:$L$6,coef!$M$1:$M$6^{1,2,3},TRUE),3)*D109+INDEX(LINEST(coef!$L$1:$L$6,coef!$M$1:$M$6^{1,2,3},TRUE),4)</f>
        <v>-6.30412316319455E-16</v>
      </c>
      <c r="D109" s="65"/>
    </row>
    <row r="110" spans="1:4" ht="15">
      <c r="A110" s="2">
        <v>106</v>
      </c>
      <c r="B110" s="5" t="s">
        <v>141</v>
      </c>
      <c r="C110" s="29">
        <f>INDEX(LINEST(coef!$L$1:$L$6,coef!$M$1:$M$6^{1,2,3},TRUE),1)*D110^3+INDEX(LINEST(coef!$L$1:$L$6,coef!$M$1:$M$6^{1,2,3},TRUE),2)*D110^2+INDEX(LINEST(coef!$L$1:$L$6,coef!$M$1:$M$6^{1,2,3},TRUE),3)*D110+INDEX(LINEST(coef!$L$1:$L$6,coef!$M$1:$M$6^{1,2,3},TRUE),4)</f>
        <v>-6.30412316319455E-16</v>
      </c>
      <c r="D110" s="65"/>
    </row>
    <row r="111" spans="1:4" ht="15">
      <c r="A111" s="2">
        <v>107</v>
      </c>
      <c r="B111" s="5" t="s">
        <v>142</v>
      </c>
      <c r="C111" s="29">
        <f>INDEX(LINEST(coef!$L$1:$L$6,coef!$M$1:$M$6^{1,2,3},TRUE),1)*D111^3+INDEX(LINEST(coef!$L$1:$L$6,coef!$M$1:$M$6^{1,2,3},TRUE),2)*D111^2+INDEX(LINEST(coef!$L$1:$L$6,coef!$M$1:$M$6^{1,2,3},TRUE),3)*D111+INDEX(LINEST(coef!$L$1:$L$6,coef!$M$1:$M$6^{1,2,3},TRUE),4)</f>
        <v>-6.30412316319455E-16</v>
      </c>
      <c r="D111" s="65"/>
    </row>
    <row r="112" spans="1:4" ht="15">
      <c r="A112" s="2">
        <v>108</v>
      </c>
      <c r="B112" s="5" t="s">
        <v>143</v>
      </c>
      <c r="C112" s="29">
        <f>INDEX(LINEST(coef!$L$1:$L$6,coef!$M$1:$M$6^{1,2,3},TRUE),1)*D112^3+INDEX(LINEST(coef!$L$1:$L$6,coef!$M$1:$M$6^{1,2,3},TRUE),2)*D112^2+INDEX(LINEST(coef!$L$1:$L$6,coef!$M$1:$M$6^{1,2,3},TRUE),3)*D112+INDEX(LINEST(coef!$L$1:$L$6,coef!$M$1:$M$6^{1,2,3},TRUE),4)</f>
        <v>-6.30412316319455E-16</v>
      </c>
      <c r="D112" s="65"/>
    </row>
    <row r="113" spans="1:4" ht="15">
      <c r="A113" s="2">
        <v>109</v>
      </c>
      <c r="B113" s="5" t="s">
        <v>144</v>
      </c>
      <c r="C113" s="29">
        <f>INDEX(LINEST(coef!$L$1:$L$6,coef!$M$1:$M$6^{1,2,3},TRUE),1)*D113^3+INDEX(LINEST(coef!$L$1:$L$6,coef!$M$1:$M$6^{1,2,3},TRUE),2)*D113^2+INDEX(LINEST(coef!$L$1:$L$6,coef!$M$1:$M$6^{1,2,3},TRUE),3)*D113+INDEX(LINEST(coef!$L$1:$L$6,coef!$M$1:$M$6^{1,2,3},TRUE),4)</f>
        <v>-6.30412316319455E-16</v>
      </c>
      <c r="D113" s="65"/>
    </row>
    <row r="114" spans="1:4" ht="15">
      <c r="A114" s="2">
        <v>110</v>
      </c>
      <c r="B114" s="5" t="s">
        <v>145</v>
      </c>
      <c r="C114" s="29">
        <f>INDEX(LINEST(coef!$L$1:$L$6,coef!$M$1:$M$6^{1,2,3},TRUE),1)*D114^3+INDEX(LINEST(coef!$L$1:$L$6,coef!$M$1:$M$6^{1,2,3},TRUE),2)*D114^2+INDEX(LINEST(coef!$L$1:$L$6,coef!$M$1:$M$6^{1,2,3},TRUE),3)*D114+INDEX(LINEST(coef!$L$1:$L$6,coef!$M$1:$M$6^{1,2,3},TRUE),4)</f>
        <v>-6.30412316319455E-16</v>
      </c>
      <c r="D114" s="65"/>
    </row>
    <row r="115" spans="1:4" ht="15">
      <c r="A115" s="2">
        <v>111</v>
      </c>
      <c r="B115" s="5" t="s">
        <v>176</v>
      </c>
      <c r="C115" s="29">
        <f>INDEX(LINEST(coef!$L$1:$L$6,coef!$M$1:$M$6^{1,2,3},TRUE),1)*D115^3+INDEX(LINEST(coef!$L$1:$L$6,coef!$M$1:$M$6^{1,2,3},TRUE),2)*D115^2+INDEX(LINEST(coef!$L$1:$L$6,coef!$M$1:$M$6^{1,2,3},TRUE),3)*D115+INDEX(LINEST(coef!$L$1:$L$6,coef!$M$1:$M$6^{1,2,3},TRUE),4)</f>
        <v>-6.30412316319455E-16</v>
      </c>
      <c r="D115" s="65"/>
    </row>
    <row r="116" spans="1:4" ht="15">
      <c r="A116" s="2">
        <v>112</v>
      </c>
      <c r="B116" s="5" t="s">
        <v>146</v>
      </c>
      <c r="C116" s="29">
        <f>INDEX(LINEST(coef!$L$1:$L$6,coef!$M$1:$M$6^{1,2,3},TRUE),1)*D116^3+INDEX(LINEST(coef!$L$1:$L$6,coef!$M$1:$M$6^{1,2,3},TRUE),2)*D116^2+INDEX(LINEST(coef!$L$1:$L$6,coef!$M$1:$M$6^{1,2,3},TRUE),3)*D116+INDEX(LINEST(coef!$L$1:$L$6,coef!$M$1:$M$6^{1,2,3},TRUE),4)</f>
        <v>-6.30412316319455E-16</v>
      </c>
      <c r="D116" s="65"/>
    </row>
    <row r="117" spans="1:4" ht="15">
      <c r="A117" s="2">
        <v>113</v>
      </c>
      <c r="B117" s="5" t="s">
        <v>147</v>
      </c>
      <c r="C117" s="29">
        <f>INDEX(LINEST(coef!$L$1:$L$6,coef!$M$1:$M$6^{1,2,3},TRUE),1)*D117^3+INDEX(LINEST(coef!$L$1:$L$6,coef!$M$1:$M$6^{1,2,3},TRUE),2)*D117^2+INDEX(LINEST(coef!$L$1:$L$6,coef!$M$1:$M$6^{1,2,3},TRUE),3)*D117+INDEX(LINEST(coef!$L$1:$L$6,coef!$M$1:$M$6^{1,2,3},TRUE),4)</f>
        <v>-6.30412316319455E-16</v>
      </c>
      <c r="D117" s="65"/>
    </row>
    <row r="118" spans="1:4" ht="15">
      <c r="A118" s="2">
        <v>114</v>
      </c>
      <c r="B118" s="5" t="s">
        <v>148</v>
      </c>
      <c r="C118" s="29">
        <f>INDEX(LINEST(coef!$L$1:$L$6,coef!$M$1:$M$6^{1,2,3},TRUE),1)*D118^3+INDEX(LINEST(coef!$L$1:$L$6,coef!$M$1:$M$6^{1,2,3},TRUE),2)*D118^2+INDEX(LINEST(coef!$L$1:$L$6,coef!$M$1:$M$6^{1,2,3},TRUE),3)*D118+INDEX(LINEST(coef!$L$1:$L$6,coef!$M$1:$M$6^{1,2,3},TRUE),4)</f>
        <v>-6.30412316319455E-16</v>
      </c>
      <c r="D118" s="65"/>
    </row>
    <row r="119" spans="1:4" ht="15">
      <c r="A119" s="2">
        <v>115</v>
      </c>
      <c r="B119" s="5" t="s">
        <v>149</v>
      </c>
      <c r="C119" s="29">
        <f>INDEX(LINEST(coef!$L$1:$L$6,coef!$M$1:$M$6^{1,2,3},TRUE),1)*D119^3+INDEX(LINEST(coef!$L$1:$L$6,coef!$M$1:$M$6^{1,2,3},TRUE),2)*D119^2+INDEX(LINEST(coef!$L$1:$L$6,coef!$M$1:$M$6^{1,2,3},TRUE),3)*D119+INDEX(LINEST(coef!$L$1:$L$6,coef!$M$1:$M$6^{1,2,3},TRUE),4)</f>
        <v>-6.30412316319455E-16</v>
      </c>
      <c r="D119" s="65"/>
    </row>
    <row r="120" spans="1:4" ht="15">
      <c r="A120" s="2">
        <v>116</v>
      </c>
      <c r="B120" s="5" t="s">
        <v>150</v>
      </c>
      <c r="C120" s="29">
        <f>INDEX(LINEST(coef!$L$1:$L$6,coef!$M$1:$M$6^{1,2,3},TRUE),1)*D120^3+INDEX(LINEST(coef!$L$1:$L$6,coef!$M$1:$M$6^{1,2,3},TRUE),2)*D120^2+INDEX(LINEST(coef!$L$1:$L$6,coef!$M$1:$M$6^{1,2,3},TRUE),3)*D120+INDEX(LINEST(coef!$L$1:$L$6,coef!$M$1:$M$6^{1,2,3},TRUE),4)</f>
        <v>-6.30412316319455E-16</v>
      </c>
      <c r="D120" s="65"/>
    </row>
    <row r="121" spans="1:4" ht="15">
      <c r="A121" s="2">
        <v>117</v>
      </c>
      <c r="B121" s="5" t="s">
        <v>177</v>
      </c>
      <c r="C121" s="29">
        <f>INDEX(LINEST(coef!$L$1:$L$6,coef!$M$1:$M$6^{1,2,3},TRUE),1)*D121^3+INDEX(LINEST(coef!$L$1:$L$6,coef!$M$1:$M$6^{1,2,3},TRUE),2)*D121^2+INDEX(LINEST(coef!$L$1:$L$6,coef!$M$1:$M$6^{1,2,3},TRUE),3)*D121+INDEX(LINEST(coef!$L$1:$L$6,coef!$M$1:$M$6^{1,2,3},TRUE),4)</f>
        <v>-6.30412316319455E-16</v>
      </c>
      <c r="D121" s="65"/>
    </row>
    <row r="122" spans="1:4" ht="15">
      <c r="A122" s="2">
        <v>118</v>
      </c>
      <c r="B122" s="5" t="s">
        <v>151</v>
      </c>
      <c r="C122" s="29">
        <f>INDEX(LINEST(coef!$L$1:$L$6,coef!$M$1:$M$6^{1,2,3},TRUE),1)*D122^3+INDEX(LINEST(coef!$L$1:$L$6,coef!$M$1:$M$6^{1,2,3},TRUE),2)*D122^2+INDEX(LINEST(coef!$L$1:$L$6,coef!$M$1:$M$6^{1,2,3},TRUE),3)*D122+INDEX(LINEST(coef!$L$1:$L$6,coef!$M$1:$M$6^{1,2,3},TRUE),4)</f>
        <v>-6.30412316319455E-16</v>
      </c>
      <c r="D122" s="65"/>
    </row>
    <row r="123" spans="1:4" ht="15">
      <c r="A123" s="2">
        <v>119</v>
      </c>
      <c r="B123" s="5" t="s">
        <v>152</v>
      </c>
      <c r="C123" s="29">
        <f>INDEX(LINEST(coef!$L$1:$L$6,coef!$M$1:$M$6^{1,2,3},TRUE),1)*D123^3+INDEX(LINEST(coef!$L$1:$L$6,coef!$M$1:$M$6^{1,2,3},TRUE),2)*D123^2+INDEX(LINEST(coef!$L$1:$L$6,coef!$M$1:$M$6^{1,2,3},TRUE),3)*D123+INDEX(LINEST(coef!$L$1:$L$6,coef!$M$1:$M$6^{1,2,3},TRUE),4)</f>
        <v>-6.30412316319455E-16</v>
      </c>
      <c r="D123" s="65"/>
    </row>
    <row r="124" spans="1:4" ht="15">
      <c r="A124" s="2">
        <v>120</v>
      </c>
      <c r="B124" s="5" t="s">
        <v>153</v>
      </c>
      <c r="C124" s="29">
        <f>INDEX(LINEST(coef!$L$1:$L$6,coef!$M$1:$M$6^{1,2,3},TRUE),1)*D124^3+INDEX(LINEST(coef!$L$1:$L$6,coef!$M$1:$M$6^{1,2,3},TRUE),2)*D124^2+INDEX(LINEST(coef!$L$1:$L$6,coef!$M$1:$M$6^{1,2,3},TRUE),3)*D124+INDEX(LINEST(coef!$L$1:$L$6,coef!$M$1:$M$6^{1,2,3},TRUE),4)</f>
        <v>-6.30412316319455E-16</v>
      </c>
      <c r="D124" s="65"/>
    </row>
    <row r="125" spans="1:4" ht="15">
      <c r="A125" s="2">
        <v>121</v>
      </c>
      <c r="B125" s="5" t="s">
        <v>155</v>
      </c>
      <c r="C125" s="29">
        <f>INDEX(LINEST(coef!$L$1:$L$6,coef!$M$1:$M$6^{1,2,3},TRUE),1)*D125^3+INDEX(LINEST(coef!$L$1:$L$6,coef!$M$1:$M$6^{1,2,3},TRUE),2)*D125^2+INDEX(LINEST(coef!$L$1:$L$6,coef!$M$1:$M$6^{1,2,3},TRUE),3)*D125+INDEX(LINEST(coef!$L$1:$L$6,coef!$M$1:$M$6^{1,2,3},TRUE),4)</f>
        <v>-6.30412316319455E-16</v>
      </c>
      <c r="D125" s="65"/>
    </row>
    <row r="126" spans="1:4" ht="15">
      <c r="A126" s="2">
        <v>122</v>
      </c>
      <c r="B126" s="5" t="s">
        <v>161</v>
      </c>
      <c r="C126" s="29">
        <f>INDEX(LINEST(coef!$L$1:$L$6,coef!$M$1:$M$6^{1,2,3},TRUE),1)*D126^3+INDEX(LINEST(coef!$L$1:$L$6,coef!$M$1:$M$6^{1,2,3},TRUE),2)*D126^2+INDEX(LINEST(coef!$L$1:$L$6,coef!$M$1:$M$6^{1,2,3},TRUE),3)*D126+INDEX(LINEST(coef!$L$1:$L$6,coef!$M$1:$M$6^{1,2,3},TRUE),4)</f>
        <v>-6.30412316319455E-16</v>
      </c>
      <c r="D126" s="65"/>
    </row>
    <row r="127" spans="1:4" ht="15">
      <c r="A127" s="2">
        <v>123</v>
      </c>
      <c r="B127" s="5" t="s">
        <v>162</v>
      </c>
      <c r="C127" s="29">
        <f>INDEX(LINEST(coef!$L$1:$L$6,coef!$M$1:$M$6^{1,2,3},TRUE),1)*D127^3+INDEX(LINEST(coef!$L$1:$L$6,coef!$M$1:$M$6^{1,2,3},TRUE),2)*D127^2+INDEX(LINEST(coef!$L$1:$L$6,coef!$M$1:$M$6^{1,2,3},TRUE),3)*D127+INDEX(LINEST(coef!$L$1:$L$6,coef!$M$1:$M$6^{1,2,3},TRUE),4)</f>
        <v>-6.30412316319455E-16</v>
      </c>
      <c r="D127" s="65"/>
    </row>
    <row r="128" spans="1:4" ht="15">
      <c r="A128" s="2">
        <v>124</v>
      </c>
      <c r="B128" s="5" t="s">
        <v>163</v>
      </c>
      <c r="C128" s="29">
        <f>INDEX(LINEST(coef!$L$1:$L$6,coef!$M$1:$M$6^{1,2,3},TRUE),1)*D128^3+INDEX(LINEST(coef!$L$1:$L$6,coef!$M$1:$M$6^{1,2,3},TRUE),2)*D128^2+INDEX(LINEST(coef!$L$1:$L$6,coef!$M$1:$M$6^{1,2,3},TRUE),3)*D128+INDEX(LINEST(coef!$L$1:$L$6,coef!$M$1:$M$6^{1,2,3},TRUE),4)</f>
        <v>-6.30412316319455E-16</v>
      </c>
      <c r="D128" s="65"/>
    </row>
    <row r="129" spans="1:4" ht="15">
      <c r="A129" s="2">
        <v>125</v>
      </c>
      <c r="B129" s="5" t="s">
        <v>164</v>
      </c>
      <c r="C129" s="29">
        <f>INDEX(LINEST(coef!$L$1:$L$6,coef!$M$1:$M$6^{1,2,3},TRUE),1)*D129^3+INDEX(LINEST(coef!$L$1:$L$6,coef!$M$1:$M$6^{1,2,3},TRUE),2)*D129^2+INDEX(LINEST(coef!$L$1:$L$6,coef!$M$1:$M$6^{1,2,3},TRUE),3)*D129+INDEX(LINEST(coef!$L$1:$L$6,coef!$M$1:$M$6^{1,2,3},TRUE),4)</f>
        <v>-6.30412316319455E-16</v>
      </c>
      <c r="D129" s="65"/>
    </row>
    <row r="130" spans="1:4" ht="15">
      <c r="A130" s="2">
        <v>126</v>
      </c>
      <c r="B130" s="5" t="s">
        <v>165</v>
      </c>
      <c r="C130" s="29">
        <f>INDEX(LINEST(coef!$L$1:$L$6,coef!$M$1:$M$6^{1,2,3},TRUE),1)*D130^3+INDEX(LINEST(coef!$L$1:$L$6,coef!$M$1:$M$6^{1,2,3},TRUE),2)*D130^2+INDEX(LINEST(coef!$L$1:$L$6,coef!$M$1:$M$6^{1,2,3},TRUE),3)*D130+INDEX(LINEST(coef!$L$1:$L$6,coef!$M$1:$M$6^{1,2,3},TRUE),4)</f>
        <v>-6.30412316319455E-16</v>
      </c>
      <c r="D130" s="65"/>
    </row>
    <row r="131" spans="1:4" ht="15">
      <c r="A131" s="2">
        <v>127</v>
      </c>
      <c r="B131" s="5" t="s">
        <v>166</v>
      </c>
      <c r="C131" s="29">
        <f>INDEX(LINEST(coef!$L$1:$L$6,coef!$M$1:$M$6^{1,2,3},TRUE),1)*D131^3+INDEX(LINEST(coef!$L$1:$L$6,coef!$M$1:$M$6^{1,2,3},TRUE),2)*D131^2+INDEX(LINEST(coef!$L$1:$L$6,coef!$M$1:$M$6^{1,2,3},TRUE),3)*D131+INDEX(LINEST(coef!$L$1:$L$6,coef!$M$1:$M$6^{1,2,3},TRUE),4)</f>
        <v>-6.30412316319455E-16</v>
      </c>
      <c r="D131" s="65"/>
    </row>
    <row r="132" spans="1:4" ht="15">
      <c r="A132" s="2">
        <v>128</v>
      </c>
      <c r="B132" s="5" t="s">
        <v>167</v>
      </c>
      <c r="C132" s="29">
        <f>INDEX(LINEST(coef!$L$1:$L$6,coef!$M$1:$M$6^{1,2,3},TRUE),1)*D132^3+INDEX(LINEST(coef!$L$1:$L$6,coef!$M$1:$M$6^{1,2,3},TRUE),2)*D132^2+INDEX(LINEST(coef!$L$1:$L$6,coef!$M$1:$M$6^{1,2,3},TRUE),3)*D132+INDEX(LINEST(coef!$L$1:$L$6,coef!$M$1:$M$6^{1,2,3},TRUE),4)</f>
        <v>-6.30412316319455E-16</v>
      </c>
      <c r="D132" s="65"/>
    </row>
    <row r="133" spans="1:4" ht="15">
      <c r="A133" s="2">
        <v>129</v>
      </c>
      <c r="B133" s="5" t="s">
        <v>168</v>
      </c>
      <c r="C133" s="29">
        <f>INDEX(LINEST(coef!$L$1:$L$6,coef!$M$1:$M$6^{1,2,3},TRUE),1)*D133^3+INDEX(LINEST(coef!$L$1:$L$6,coef!$M$1:$M$6^{1,2,3},TRUE),2)*D133^2+INDEX(LINEST(coef!$L$1:$L$6,coef!$M$1:$M$6^{1,2,3},TRUE),3)*D133+INDEX(LINEST(coef!$L$1:$L$6,coef!$M$1:$M$6^{1,2,3},TRUE),4)</f>
        <v>-6.30412316319455E-16</v>
      </c>
      <c r="D133" s="65"/>
    </row>
    <row r="134" spans="1:4" ht="15">
      <c r="A134" s="2">
        <v>130</v>
      </c>
      <c r="B134" s="5" t="s">
        <v>175</v>
      </c>
      <c r="C134" s="29">
        <f>INDEX(LINEST(coef!$L$1:$L$6,coef!$M$1:$M$6^{1,2,3},TRUE),1)*D134^3+INDEX(LINEST(coef!$L$1:$L$6,coef!$M$1:$M$6^{1,2,3},TRUE),2)*D134^2+INDEX(LINEST(coef!$L$1:$L$6,coef!$M$1:$M$6^{1,2,3},TRUE),3)*D134+INDEX(LINEST(coef!$L$1:$L$6,coef!$M$1:$M$6^{1,2,3},TRUE),4)</f>
        <v>-6.30412316319455E-16</v>
      </c>
      <c r="D134" s="65"/>
    </row>
    <row r="135" spans="1:4" ht="15">
      <c r="A135" s="2">
        <v>131</v>
      </c>
      <c r="B135" s="5" t="s">
        <v>178</v>
      </c>
      <c r="C135" s="29">
        <f>INDEX(LINEST(coef!$L$1:$L$6,coef!$M$1:$M$6^{1,2,3},TRUE),1)*D135^3+INDEX(LINEST(coef!$L$1:$L$6,coef!$M$1:$M$6^{1,2,3},TRUE),2)*D135^2+INDEX(LINEST(coef!$L$1:$L$6,coef!$M$1:$M$6^{1,2,3},TRUE),3)*D135+INDEX(LINEST(coef!$L$1:$L$6,coef!$M$1:$M$6^{1,2,3},TRUE),4)</f>
        <v>-6.30412316319455E-16</v>
      </c>
      <c r="D135" s="65"/>
    </row>
    <row r="136" spans="1:4" ht="15">
      <c r="A136" s="2">
        <v>132</v>
      </c>
      <c r="B136" s="5" t="s">
        <v>179</v>
      </c>
      <c r="C136" s="29">
        <f>INDEX(LINEST(coef!$L$1:$L$6,coef!$M$1:$M$6^{1,2,3},TRUE),1)*D136^3+INDEX(LINEST(coef!$L$1:$L$6,coef!$M$1:$M$6^{1,2,3},TRUE),2)*D136^2+INDEX(LINEST(coef!$L$1:$L$6,coef!$M$1:$M$6^{1,2,3},TRUE),3)*D136+INDEX(LINEST(coef!$L$1:$L$6,coef!$M$1:$M$6^{1,2,3},TRUE),4)</f>
        <v>-6.30412316319455E-16</v>
      </c>
      <c r="D136" s="65"/>
    </row>
    <row r="137" spans="1:4" ht="15">
      <c r="A137" s="2">
        <v>133</v>
      </c>
      <c r="B137" s="5" t="s">
        <v>180</v>
      </c>
      <c r="C137" s="29">
        <f>INDEX(LINEST(coef!$L$1:$L$6,coef!$M$1:$M$6^{1,2,3},TRUE),1)*D137^3+INDEX(LINEST(coef!$L$1:$L$6,coef!$M$1:$M$6^{1,2,3},TRUE),2)*D137^2+INDEX(LINEST(coef!$L$1:$L$6,coef!$M$1:$M$6^{1,2,3},TRUE),3)*D137+INDEX(LINEST(coef!$L$1:$L$6,coef!$M$1:$M$6^{1,2,3},TRUE),4)</f>
        <v>-6.30412316319455E-16</v>
      </c>
      <c r="D137" s="65"/>
    </row>
    <row r="138" spans="1:4" ht="15">
      <c r="A138" s="2">
        <v>134</v>
      </c>
      <c r="B138" s="5" t="s">
        <v>192</v>
      </c>
      <c r="C138" s="29">
        <f>INDEX(LINEST(coef!$L$1:$L$6,coef!$M$1:$M$6^{1,2,3},TRUE),1)*D138^3+INDEX(LINEST(coef!$L$1:$L$6,coef!$M$1:$M$6^{1,2,3},TRUE),2)*D138^2+INDEX(LINEST(coef!$L$1:$L$6,coef!$M$1:$M$6^{1,2,3},TRUE),3)*D138+INDEX(LINEST(coef!$L$1:$L$6,coef!$M$1:$M$6^{1,2,3},TRUE),4)</f>
        <v>-6.30412316319455E-16</v>
      </c>
      <c r="D138" s="65"/>
    </row>
    <row r="139" spans="1:4" ht="15">
      <c r="A139" s="2">
        <v>135</v>
      </c>
      <c r="B139" s="5"/>
      <c r="C139" s="29">
        <f>INDEX(LINEST(coef!$L$1:$L$6,coef!$M$1:$M$6^{1,2,3},TRUE),1)*D139^3+INDEX(LINEST(coef!$L$1:$L$6,coef!$M$1:$M$6^{1,2,3},TRUE),2)*D139^2+INDEX(LINEST(coef!$L$1:$L$6,coef!$M$1:$M$6^{1,2,3},TRUE),3)*D139+INDEX(LINEST(coef!$L$1:$L$6,coef!$M$1:$M$6^{1,2,3},TRUE),4)</f>
        <v>-6.30412316319455E-16</v>
      </c>
      <c r="D139" s="65"/>
    </row>
    <row r="140" spans="1:4" ht="15">
      <c r="A140" s="2">
        <v>136</v>
      </c>
      <c r="B140" s="5"/>
      <c r="C140" s="29">
        <f>INDEX(LINEST(coef!$L$1:$L$6,coef!$M$1:$M$6^{1,2,3},TRUE),1)*D140^3+INDEX(LINEST(coef!$L$1:$L$6,coef!$M$1:$M$6^{1,2,3},TRUE),2)*D140^2+INDEX(LINEST(coef!$L$1:$L$6,coef!$M$1:$M$6^{1,2,3},TRUE),3)*D140+INDEX(LINEST(coef!$L$1:$L$6,coef!$M$1:$M$6^{1,2,3},TRUE),4)</f>
        <v>-6.30412316319455E-16</v>
      </c>
      <c r="D140" s="65"/>
    </row>
    <row r="141" spans="1:4" ht="15">
      <c r="A141" s="2">
        <v>137</v>
      </c>
      <c r="B141" s="5"/>
      <c r="C141" s="29">
        <f>INDEX(LINEST(coef!$L$1:$L$6,coef!$M$1:$M$6^{1,2,3},TRUE),1)*D141^3+INDEX(LINEST(coef!$L$1:$L$6,coef!$M$1:$M$6^{1,2,3},TRUE),2)*D141^2+INDEX(LINEST(coef!$L$1:$L$6,coef!$M$1:$M$6^{1,2,3},TRUE),3)*D141+INDEX(LINEST(coef!$L$1:$L$6,coef!$M$1:$M$6^{1,2,3},TRUE),4)</f>
        <v>-6.30412316319455E-16</v>
      </c>
      <c r="D141" s="65"/>
    </row>
    <row r="142" spans="1:4" ht="15">
      <c r="A142" s="2">
        <v>138</v>
      </c>
      <c r="B142" s="5"/>
      <c r="C142" s="29">
        <f>INDEX(LINEST(coef!$L$1:$L$6,coef!$M$1:$M$6^{1,2,3},TRUE),1)*D142^3+INDEX(LINEST(coef!$L$1:$L$6,coef!$M$1:$M$6^{1,2,3},TRUE),2)*D142^2+INDEX(LINEST(coef!$L$1:$L$6,coef!$M$1:$M$6^{1,2,3},TRUE),3)*D142+INDEX(LINEST(coef!$L$1:$L$6,coef!$M$1:$M$6^{1,2,3},TRUE),4)</f>
        <v>-6.30412316319455E-16</v>
      </c>
      <c r="D142" s="65"/>
    </row>
    <row r="143" spans="1:4" ht="15">
      <c r="A143" s="2">
        <v>139</v>
      </c>
      <c r="B143" s="5"/>
      <c r="C143" s="29">
        <f>INDEX(LINEST(coef!$L$1:$L$6,coef!$M$1:$M$6^{1,2,3},TRUE),1)*D143^3+INDEX(LINEST(coef!$L$1:$L$6,coef!$M$1:$M$6^{1,2,3},TRUE),2)*D143^2+INDEX(LINEST(coef!$L$1:$L$6,coef!$M$1:$M$6^{1,2,3},TRUE),3)*D143+INDEX(LINEST(coef!$L$1:$L$6,coef!$M$1:$M$6^{1,2,3},TRUE),4)</f>
        <v>-6.30412316319455E-16</v>
      </c>
      <c r="D143" s="65"/>
    </row>
    <row r="144" spans="1:4" ht="15">
      <c r="A144" s="2">
        <v>140</v>
      </c>
      <c r="B144" s="5"/>
      <c r="C144" s="29">
        <f>INDEX(LINEST(coef!$L$1:$L$6,coef!$M$1:$M$6^{1,2,3},TRUE),1)*D144^3+INDEX(LINEST(coef!$L$1:$L$6,coef!$M$1:$M$6^{1,2,3},TRUE),2)*D144^2+INDEX(LINEST(coef!$L$1:$L$6,coef!$M$1:$M$6^{1,2,3},TRUE),3)*D144+INDEX(LINEST(coef!$L$1:$L$6,coef!$M$1:$M$6^{1,2,3},TRUE),4)</f>
        <v>-6.30412316319455E-16</v>
      </c>
      <c r="D144" s="65"/>
    </row>
    <row r="145" spans="1:4" ht="15">
      <c r="A145" s="2">
        <v>141</v>
      </c>
      <c r="B145" s="5"/>
      <c r="C145" s="29">
        <f>INDEX(LINEST(coef!$L$1:$L$6,coef!$M$1:$M$6^{1,2,3},TRUE),1)*D145^3+INDEX(LINEST(coef!$L$1:$L$6,coef!$M$1:$M$6^{1,2,3},TRUE),2)*D145^2+INDEX(LINEST(coef!$L$1:$L$6,coef!$M$1:$M$6^{1,2,3},TRUE),3)*D145+INDEX(LINEST(coef!$L$1:$L$6,coef!$M$1:$M$6^{1,2,3},TRUE),4)</f>
        <v>-6.30412316319455E-16</v>
      </c>
      <c r="D145" s="65"/>
    </row>
    <row r="146" spans="1:4" ht="15">
      <c r="A146" s="2">
        <v>142</v>
      </c>
      <c r="B146" s="5"/>
      <c r="C146" s="29">
        <f>INDEX(LINEST(coef!$L$1:$L$6,coef!$M$1:$M$6^{1,2,3},TRUE),1)*D146^3+INDEX(LINEST(coef!$L$1:$L$6,coef!$M$1:$M$6^{1,2,3},TRUE),2)*D146^2+INDEX(LINEST(coef!$L$1:$L$6,coef!$M$1:$M$6^{1,2,3},TRUE),3)*D146+INDEX(LINEST(coef!$L$1:$L$6,coef!$M$1:$M$6^{1,2,3},TRUE),4)</f>
        <v>-6.30412316319455E-16</v>
      </c>
      <c r="D146" s="65"/>
    </row>
    <row r="147" spans="1:4" ht="15">
      <c r="A147" s="2">
        <v>143</v>
      </c>
      <c r="B147" s="5"/>
      <c r="C147" s="29">
        <f>INDEX(LINEST(coef!$L$1:$L$6,coef!$M$1:$M$6^{1,2,3},TRUE),1)*D147^3+INDEX(LINEST(coef!$L$1:$L$6,coef!$M$1:$M$6^{1,2,3},TRUE),2)*D147^2+INDEX(LINEST(coef!$L$1:$L$6,coef!$M$1:$M$6^{1,2,3},TRUE),3)*D147+INDEX(LINEST(coef!$L$1:$L$6,coef!$M$1:$M$6^{1,2,3},TRUE),4)</f>
        <v>-6.30412316319455E-16</v>
      </c>
      <c r="D147" s="65"/>
    </row>
    <row r="148" spans="1:4" ht="15">
      <c r="A148" s="2">
        <v>144</v>
      </c>
      <c r="B148" s="5"/>
      <c r="C148" s="29">
        <f>INDEX(LINEST(coef!$L$1:$L$6,coef!$M$1:$M$6^{1,2,3},TRUE),1)*D148^3+INDEX(LINEST(coef!$L$1:$L$6,coef!$M$1:$M$6^{1,2,3},TRUE),2)*D148^2+INDEX(LINEST(coef!$L$1:$L$6,coef!$M$1:$M$6^{1,2,3},TRUE),3)*D148+INDEX(LINEST(coef!$L$1:$L$6,coef!$M$1:$M$6^{1,2,3},TRUE),4)</f>
        <v>-6.30412316319455E-16</v>
      </c>
      <c r="D148" s="65"/>
    </row>
    <row r="149" spans="1:4" ht="15">
      <c r="A149" s="2">
        <v>145</v>
      </c>
      <c r="B149" s="5"/>
      <c r="C149" s="29">
        <f>INDEX(LINEST(coef!$L$1:$L$6,coef!$M$1:$M$6^{1,2,3},TRUE),1)*D149^3+INDEX(LINEST(coef!$L$1:$L$6,coef!$M$1:$M$6^{1,2,3},TRUE),2)*D149^2+INDEX(LINEST(coef!$L$1:$L$6,coef!$M$1:$M$6^{1,2,3},TRUE),3)*D149+INDEX(LINEST(coef!$L$1:$L$6,coef!$M$1:$M$6^{1,2,3},TRUE),4)</f>
        <v>-6.30412316319455E-16</v>
      </c>
      <c r="D149" s="65"/>
    </row>
    <row r="150" spans="1:4" ht="15">
      <c r="A150" s="2">
        <v>146</v>
      </c>
      <c r="B150" s="5"/>
      <c r="C150" s="29">
        <f>INDEX(LINEST(coef!$L$1:$L$6,coef!$M$1:$M$6^{1,2,3},TRUE),1)*D150^3+INDEX(LINEST(coef!$L$1:$L$6,coef!$M$1:$M$6^{1,2,3},TRUE),2)*D150^2+INDEX(LINEST(coef!$L$1:$L$6,coef!$M$1:$M$6^{1,2,3},TRUE),3)*D150+INDEX(LINEST(coef!$L$1:$L$6,coef!$M$1:$M$6^{1,2,3},TRUE),4)</f>
        <v>-6.30412316319455E-16</v>
      </c>
      <c r="D150" s="65"/>
    </row>
    <row r="151" spans="1:4" ht="15">
      <c r="A151" s="2">
        <v>147</v>
      </c>
      <c r="B151" s="5"/>
      <c r="C151" s="29">
        <f>INDEX(LINEST(coef!$L$1:$L$6,coef!$M$1:$M$6^{1,2,3},TRUE),1)*D151^3+INDEX(LINEST(coef!$L$1:$L$6,coef!$M$1:$M$6^{1,2,3},TRUE),2)*D151^2+INDEX(LINEST(coef!$L$1:$L$6,coef!$M$1:$M$6^{1,2,3},TRUE),3)*D151+INDEX(LINEST(coef!$L$1:$L$6,coef!$M$1:$M$6^{1,2,3},TRUE),4)</f>
        <v>-6.30412316319455E-16</v>
      </c>
      <c r="D151" s="65"/>
    </row>
    <row r="152" spans="1:4" ht="15">
      <c r="A152" s="2">
        <v>148</v>
      </c>
      <c r="B152" s="5"/>
      <c r="C152" s="29">
        <f>INDEX(LINEST(coef!$L$1:$L$6,coef!$M$1:$M$6^{1,2,3},TRUE),1)*D152^3+INDEX(LINEST(coef!$L$1:$L$6,coef!$M$1:$M$6^{1,2,3},TRUE),2)*D152^2+INDEX(LINEST(coef!$L$1:$L$6,coef!$M$1:$M$6^{1,2,3},TRUE),3)*D152+INDEX(LINEST(coef!$L$1:$L$6,coef!$M$1:$M$6^{1,2,3},TRUE),4)</f>
        <v>-6.30412316319455E-16</v>
      </c>
      <c r="D152" s="65"/>
    </row>
    <row r="153" spans="1:4" ht="15">
      <c r="A153" s="2">
        <v>149</v>
      </c>
      <c r="B153" s="5"/>
      <c r="C153" s="29">
        <f>INDEX(LINEST(coef!$L$1:$L$6,coef!$M$1:$M$6^{1,2,3},TRUE),1)*D153^3+INDEX(LINEST(coef!$L$1:$L$6,coef!$M$1:$M$6^{1,2,3},TRUE),2)*D153^2+INDEX(LINEST(coef!$L$1:$L$6,coef!$M$1:$M$6^{1,2,3},TRUE),3)*D153+INDEX(LINEST(coef!$L$1:$L$6,coef!$M$1:$M$6^{1,2,3},TRUE),4)</f>
        <v>-6.30412316319455E-16</v>
      </c>
      <c r="D153" s="65"/>
    </row>
    <row r="154" spans="1:4" ht="15">
      <c r="A154" s="2">
        <v>150</v>
      </c>
      <c r="B154" s="5"/>
      <c r="C154" s="29">
        <f>INDEX(LINEST(coef!$L$1:$L$6,coef!$M$1:$M$6^{1,2,3},TRUE),1)*D154^3+INDEX(LINEST(coef!$L$1:$L$6,coef!$M$1:$M$6^{1,2,3},TRUE),2)*D154^2+INDEX(LINEST(coef!$L$1:$L$6,coef!$M$1:$M$6^{1,2,3},TRUE),3)*D154+INDEX(LINEST(coef!$L$1:$L$6,coef!$M$1:$M$6^{1,2,3},TRUE),4)</f>
        <v>-6.30412316319455E-16</v>
      </c>
      <c r="D154" s="65"/>
    </row>
  </sheetData>
  <sheetProtection/>
  <mergeCells count="1">
    <mergeCell ref="A2:D2"/>
  </mergeCells>
  <conditionalFormatting sqref="D5:D154">
    <cfRule type="top10" priority="1" dxfId="19" stopIfTrue="1" rank="1"/>
  </conditionalFormatting>
  <conditionalFormatting sqref="C5:C154">
    <cfRule type="expression" priority="5" dxfId="17" stopIfTrue="1">
      <formula>LARGE(($C$5:$C$129),MIN(1,COUNT($C$5:$C$129)))&lt;=C5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2:O15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8515625" style="0" customWidth="1"/>
    <col min="2" max="3" width="11.57421875" style="0" customWidth="1"/>
    <col min="4" max="9" width="9.140625" style="15" customWidth="1"/>
  </cols>
  <sheetData>
    <row r="1" ht="5.25" customHeight="1"/>
    <row r="2" spans="2:9" ht="18">
      <c r="B2" s="98" t="s">
        <v>72</v>
      </c>
      <c r="C2" s="98"/>
      <c r="D2" s="98"/>
      <c r="E2" s="98"/>
      <c r="F2" s="98"/>
      <c r="G2" s="98"/>
      <c r="H2" s="98"/>
      <c r="I2" s="98"/>
    </row>
    <row r="3" ht="7.5" customHeight="1"/>
    <row r="4" spans="1:9" ht="17.25" customHeight="1">
      <c r="A4" s="109"/>
      <c r="B4" s="109" t="s">
        <v>32</v>
      </c>
      <c r="C4" s="110" t="s">
        <v>60</v>
      </c>
      <c r="D4" s="108" t="s">
        <v>71</v>
      </c>
      <c r="E4" s="108"/>
      <c r="F4" s="108"/>
      <c r="G4" s="108"/>
      <c r="H4" s="108"/>
      <c r="I4" s="108"/>
    </row>
    <row r="5" spans="1:9" ht="15" customHeight="1">
      <c r="A5" s="109"/>
      <c r="B5" s="109"/>
      <c r="C5" s="110"/>
      <c r="D5" s="16">
        <v>50</v>
      </c>
      <c r="E5" s="16">
        <v>30</v>
      </c>
      <c r="F5" s="16">
        <v>10</v>
      </c>
      <c r="G5" s="16">
        <v>5</v>
      </c>
      <c r="H5" s="16">
        <v>3</v>
      </c>
      <c r="I5" s="16">
        <v>1</v>
      </c>
    </row>
    <row r="6" spans="1:9" ht="15">
      <c r="A6" s="2">
        <v>1</v>
      </c>
      <c r="B6" s="5" t="s">
        <v>7</v>
      </c>
      <c r="C6" s="25">
        <f aca="true" t="shared" si="0" ref="C6:C37">D6*50+E6*30+F6*10+G6*5+H6*3+I6*1</f>
        <v>1922</v>
      </c>
      <c r="D6" s="19">
        <v>1</v>
      </c>
      <c r="E6" s="19">
        <v>16</v>
      </c>
      <c r="F6" s="19">
        <v>56</v>
      </c>
      <c r="G6" s="18">
        <v>19</v>
      </c>
      <c r="H6" s="19">
        <v>168</v>
      </c>
      <c r="I6" s="19">
        <v>233</v>
      </c>
    </row>
    <row r="7" spans="1:9" ht="15">
      <c r="A7" s="2">
        <v>2</v>
      </c>
      <c r="B7" s="5" t="s">
        <v>49</v>
      </c>
      <c r="C7" s="25">
        <f t="shared" si="0"/>
        <v>1396</v>
      </c>
      <c r="D7" s="19">
        <v>0</v>
      </c>
      <c r="E7" s="19">
        <v>7</v>
      </c>
      <c r="F7" s="19">
        <v>52</v>
      </c>
      <c r="G7" s="18">
        <v>22</v>
      </c>
      <c r="H7" s="19">
        <v>179</v>
      </c>
      <c r="I7" s="19">
        <v>19</v>
      </c>
    </row>
    <row r="8" spans="1:9" ht="15">
      <c r="A8" s="2">
        <v>3</v>
      </c>
      <c r="B8" s="5" t="s">
        <v>121</v>
      </c>
      <c r="C8" s="25">
        <f t="shared" si="0"/>
        <v>1015</v>
      </c>
      <c r="D8" s="19">
        <v>0</v>
      </c>
      <c r="E8" s="19">
        <v>2</v>
      </c>
      <c r="F8" s="19">
        <v>45</v>
      </c>
      <c r="G8" s="18">
        <v>5</v>
      </c>
      <c r="H8" s="19">
        <v>143</v>
      </c>
      <c r="I8" s="19">
        <v>51</v>
      </c>
    </row>
    <row r="9" spans="1:9" ht="15">
      <c r="A9" s="2">
        <v>4</v>
      </c>
      <c r="B9" s="5" t="s">
        <v>157</v>
      </c>
      <c r="C9" s="25">
        <f t="shared" si="0"/>
        <v>991</v>
      </c>
      <c r="D9" s="19">
        <v>0</v>
      </c>
      <c r="E9" s="19">
        <v>0</v>
      </c>
      <c r="F9" s="19">
        <v>3</v>
      </c>
      <c r="G9" s="18">
        <v>0</v>
      </c>
      <c r="H9" s="19">
        <v>289</v>
      </c>
      <c r="I9" s="19">
        <v>94</v>
      </c>
    </row>
    <row r="10" spans="1:9" ht="15">
      <c r="A10" s="2">
        <v>5</v>
      </c>
      <c r="B10" s="5" t="s">
        <v>95</v>
      </c>
      <c r="C10" s="25">
        <f t="shared" si="0"/>
        <v>630</v>
      </c>
      <c r="D10" s="19">
        <v>1</v>
      </c>
      <c r="E10" s="19">
        <v>5</v>
      </c>
      <c r="F10" s="19">
        <v>10</v>
      </c>
      <c r="G10" s="18">
        <v>3</v>
      </c>
      <c r="H10" s="19">
        <v>97</v>
      </c>
      <c r="I10" s="19">
        <v>24</v>
      </c>
    </row>
    <row r="11" spans="1:9" ht="15">
      <c r="A11" s="2">
        <v>6</v>
      </c>
      <c r="B11" s="5" t="s">
        <v>5</v>
      </c>
      <c r="C11" s="25">
        <f t="shared" si="0"/>
        <v>536</v>
      </c>
      <c r="D11" s="19">
        <v>1</v>
      </c>
      <c r="E11" s="19">
        <v>1</v>
      </c>
      <c r="F11" s="19">
        <v>4</v>
      </c>
      <c r="G11" s="18">
        <v>2</v>
      </c>
      <c r="H11" s="19">
        <v>99</v>
      </c>
      <c r="I11" s="19">
        <v>109</v>
      </c>
    </row>
    <row r="12" spans="1:15" ht="15">
      <c r="A12" s="2">
        <v>7</v>
      </c>
      <c r="B12" s="5" t="s">
        <v>41</v>
      </c>
      <c r="C12" s="25">
        <f t="shared" si="0"/>
        <v>361</v>
      </c>
      <c r="D12" s="19">
        <v>0</v>
      </c>
      <c r="E12" s="19">
        <v>1</v>
      </c>
      <c r="F12" s="19">
        <v>15</v>
      </c>
      <c r="G12" s="18">
        <v>4</v>
      </c>
      <c r="H12" s="19">
        <v>38</v>
      </c>
      <c r="I12" s="19">
        <v>47</v>
      </c>
      <c r="O12" s="93"/>
    </row>
    <row r="13" spans="1:15" ht="15">
      <c r="A13" s="2">
        <v>8</v>
      </c>
      <c r="B13" s="5" t="s">
        <v>159</v>
      </c>
      <c r="C13" s="25">
        <f t="shared" si="0"/>
        <v>308</v>
      </c>
      <c r="D13" s="19">
        <v>0</v>
      </c>
      <c r="E13" s="19">
        <v>0</v>
      </c>
      <c r="F13" s="19">
        <v>0</v>
      </c>
      <c r="G13" s="18">
        <v>5</v>
      </c>
      <c r="H13" s="19">
        <v>76</v>
      </c>
      <c r="I13" s="19">
        <v>55</v>
      </c>
      <c r="O13" s="93"/>
    </row>
    <row r="14" spans="1:15" ht="15">
      <c r="A14" s="2">
        <v>9</v>
      </c>
      <c r="B14" s="5" t="s">
        <v>33</v>
      </c>
      <c r="C14" s="25">
        <f t="shared" si="0"/>
        <v>276</v>
      </c>
      <c r="D14" s="19">
        <v>0</v>
      </c>
      <c r="E14" s="19">
        <v>1</v>
      </c>
      <c r="F14" s="19">
        <v>3</v>
      </c>
      <c r="G14" s="18">
        <v>4</v>
      </c>
      <c r="H14" s="19">
        <v>56</v>
      </c>
      <c r="I14" s="19">
        <v>28</v>
      </c>
      <c r="O14" s="93"/>
    </row>
    <row r="15" spans="1:15" ht="15">
      <c r="A15" s="2">
        <v>10</v>
      </c>
      <c r="B15" s="5" t="s">
        <v>126</v>
      </c>
      <c r="C15" s="25">
        <f t="shared" si="0"/>
        <v>195</v>
      </c>
      <c r="D15" s="19">
        <v>0</v>
      </c>
      <c r="E15" s="19">
        <v>0</v>
      </c>
      <c r="F15" s="19">
        <v>0</v>
      </c>
      <c r="G15" s="18">
        <v>0</v>
      </c>
      <c r="H15" s="19">
        <v>57</v>
      </c>
      <c r="I15" s="19">
        <v>24</v>
      </c>
      <c r="O15" s="93"/>
    </row>
    <row r="16" spans="1:9" ht="15">
      <c r="A16" s="2">
        <v>11</v>
      </c>
      <c r="B16" s="5" t="s">
        <v>114</v>
      </c>
      <c r="C16" s="25">
        <f t="shared" si="0"/>
        <v>108</v>
      </c>
      <c r="D16" s="19">
        <v>0</v>
      </c>
      <c r="E16" s="19">
        <v>0</v>
      </c>
      <c r="F16" s="19">
        <v>0</v>
      </c>
      <c r="G16" s="18">
        <v>1</v>
      </c>
      <c r="H16" s="19">
        <v>27</v>
      </c>
      <c r="I16" s="19">
        <v>22</v>
      </c>
    </row>
    <row r="17" spans="1:9" ht="15">
      <c r="A17" s="2">
        <v>12</v>
      </c>
      <c r="B17" s="5" t="s">
        <v>116</v>
      </c>
      <c r="C17" s="25">
        <f t="shared" si="0"/>
        <v>5</v>
      </c>
      <c r="D17" s="19">
        <v>0</v>
      </c>
      <c r="E17" s="19">
        <v>0</v>
      </c>
      <c r="F17" s="19">
        <v>0</v>
      </c>
      <c r="G17" s="18">
        <v>0</v>
      </c>
      <c r="H17" s="19">
        <v>0</v>
      </c>
      <c r="I17" s="19">
        <v>5</v>
      </c>
    </row>
    <row r="18" spans="1:9" ht="15">
      <c r="A18" s="2">
        <v>13</v>
      </c>
      <c r="B18" s="5" t="s">
        <v>13</v>
      </c>
      <c r="C18" s="25">
        <f t="shared" si="0"/>
        <v>0</v>
      </c>
      <c r="D18" s="19"/>
      <c r="E18" s="19"/>
      <c r="F18" s="19"/>
      <c r="G18" s="18"/>
      <c r="H18" s="19"/>
      <c r="I18" s="19"/>
    </row>
    <row r="19" spans="1:9" ht="15">
      <c r="A19" s="2">
        <v>14</v>
      </c>
      <c r="B19" s="5" t="s">
        <v>37</v>
      </c>
      <c r="C19" s="25">
        <f t="shared" si="0"/>
        <v>0</v>
      </c>
      <c r="D19" s="19"/>
      <c r="E19" s="19"/>
      <c r="F19" s="19"/>
      <c r="G19" s="18"/>
      <c r="H19" s="19"/>
      <c r="I19" s="19"/>
    </row>
    <row r="20" spans="1:9" ht="15">
      <c r="A20" s="2">
        <v>15</v>
      </c>
      <c r="B20" s="5" t="s">
        <v>10</v>
      </c>
      <c r="C20" s="25">
        <f t="shared" si="0"/>
        <v>0</v>
      </c>
      <c r="D20" s="19"/>
      <c r="E20" s="19"/>
      <c r="F20" s="19"/>
      <c r="G20" s="18"/>
      <c r="H20" s="19"/>
      <c r="I20" s="19"/>
    </row>
    <row r="21" spans="1:9" ht="15">
      <c r="A21" s="2">
        <v>16</v>
      </c>
      <c r="B21" s="5" t="s">
        <v>35</v>
      </c>
      <c r="C21" s="25">
        <f t="shared" si="0"/>
        <v>0</v>
      </c>
      <c r="D21" s="19"/>
      <c r="E21" s="19"/>
      <c r="F21" s="19"/>
      <c r="G21" s="18"/>
      <c r="H21" s="19"/>
      <c r="I21" s="19"/>
    </row>
    <row r="22" spans="1:9" ht="15">
      <c r="A22" s="2">
        <v>17</v>
      </c>
      <c r="B22" s="5" t="s">
        <v>8</v>
      </c>
      <c r="C22" s="25">
        <f t="shared" si="0"/>
        <v>0</v>
      </c>
      <c r="D22" s="19"/>
      <c r="E22" s="19"/>
      <c r="F22" s="19"/>
      <c r="G22" s="18"/>
      <c r="H22" s="19"/>
      <c r="I22" s="19"/>
    </row>
    <row r="23" spans="1:9" ht="15" customHeight="1">
      <c r="A23" s="2">
        <v>18</v>
      </c>
      <c r="B23" s="5" t="s">
        <v>30</v>
      </c>
      <c r="C23" s="25">
        <f t="shared" si="0"/>
        <v>0</v>
      </c>
      <c r="D23" s="19"/>
      <c r="E23" s="19"/>
      <c r="F23" s="19"/>
      <c r="G23" s="18"/>
      <c r="H23" s="19"/>
      <c r="I23" s="19"/>
    </row>
    <row r="24" spans="1:9" ht="15">
      <c r="A24" s="2">
        <v>19</v>
      </c>
      <c r="B24" s="5" t="s">
        <v>22</v>
      </c>
      <c r="C24" s="25">
        <f t="shared" si="0"/>
        <v>0</v>
      </c>
      <c r="D24" s="19"/>
      <c r="E24" s="19"/>
      <c r="F24" s="19"/>
      <c r="G24" s="18"/>
      <c r="H24" s="19"/>
      <c r="I24" s="19"/>
    </row>
    <row r="25" spans="1:9" ht="15">
      <c r="A25" s="2">
        <v>20</v>
      </c>
      <c r="B25" s="5" t="s">
        <v>18</v>
      </c>
      <c r="C25" s="25">
        <f t="shared" si="0"/>
        <v>0</v>
      </c>
      <c r="D25" s="19"/>
      <c r="E25" s="19"/>
      <c r="F25" s="19"/>
      <c r="G25" s="18"/>
      <c r="H25" s="19"/>
      <c r="I25" s="19"/>
    </row>
    <row r="26" spans="1:9" ht="15">
      <c r="A26" s="2">
        <v>21</v>
      </c>
      <c r="B26" s="5" t="s">
        <v>26</v>
      </c>
      <c r="C26" s="25">
        <f t="shared" si="0"/>
        <v>0</v>
      </c>
      <c r="D26" s="19"/>
      <c r="E26" s="19"/>
      <c r="F26" s="19"/>
      <c r="G26" s="18"/>
      <c r="H26" s="19"/>
      <c r="I26" s="19"/>
    </row>
    <row r="27" spans="1:9" ht="15">
      <c r="A27" s="2">
        <v>22</v>
      </c>
      <c r="B27" s="5" t="s">
        <v>25</v>
      </c>
      <c r="C27" s="25">
        <f t="shared" si="0"/>
        <v>0</v>
      </c>
      <c r="D27" s="19"/>
      <c r="E27" s="19"/>
      <c r="F27" s="19"/>
      <c r="G27" s="18"/>
      <c r="H27" s="19"/>
      <c r="I27" s="19"/>
    </row>
    <row r="28" spans="1:9" ht="15">
      <c r="A28" s="2">
        <v>23</v>
      </c>
      <c r="B28" s="5" t="s">
        <v>9</v>
      </c>
      <c r="C28" s="25">
        <f t="shared" si="0"/>
        <v>0</v>
      </c>
      <c r="D28" s="19"/>
      <c r="E28" s="19"/>
      <c r="F28" s="19"/>
      <c r="G28" s="18"/>
      <c r="H28" s="19"/>
      <c r="I28" s="19"/>
    </row>
    <row r="29" spans="1:9" ht="15">
      <c r="A29" s="2">
        <v>24</v>
      </c>
      <c r="B29" s="5" t="s">
        <v>156</v>
      </c>
      <c r="C29" s="25">
        <f t="shared" si="0"/>
        <v>0</v>
      </c>
      <c r="D29" s="19"/>
      <c r="E29" s="19"/>
      <c r="F29" s="19"/>
      <c r="G29" s="18"/>
      <c r="H29" s="19"/>
      <c r="I29" s="19"/>
    </row>
    <row r="30" spans="1:9" ht="15">
      <c r="A30" s="2">
        <v>25</v>
      </c>
      <c r="B30" s="5" t="s">
        <v>3</v>
      </c>
      <c r="C30" s="25">
        <f t="shared" si="0"/>
        <v>0</v>
      </c>
      <c r="D30" s="19"/>
      <c r="E30" s="19"/>
      <c r="F30" s="19"/>
      <c r="G30" s="18"/>
      <c r="H30" s="19"/>
      <c r="I30" s="19"/>
    </row>
    <row r="31" spans="1:9" ht="15">
      <c r="A31" s="2">
        <v>26</v>
      </c>
      <c r="B31" s="5" t="s">
        <v>1</v>
      </c>
      <c r="C31" s="25">
        <f t="shared" si="0"/>
        <v>0</v>
      </c>
      <c r="D31" s="19"/>
      <c r="E31" s="19"/>
      <c r="F31" s="19"/>
      <c r="G31" s="18"/>
      <c r="H31" s="19"/>
      <c r="I31" s="19"/>
    </row>
    <row r="32" spans="1:9" ht="15">
      <c r="A32" s="2">
        <v>27</v>
      </c>
      <c r="B32" s="5" t="s">
        <v>6</v>
      </c>
      <c r="C32" s="25">
        <f t="shared" si="0"/>
        <v>0</v>
      </c>
      <c r="D32" s="19"/>
      <c r="E32" s="19"/>
      <c r="F32" s="19"/>
      <c r="G32" s="18"/>
      <c r="H32" s="19"/>
      <c r="I32" s="19"/>
    </row>
    <row r="33" spans="1:9" ht="15">
      <c r="A33" s="2">
        <v>28</v>
      </c>
      <c r="B33" s="5" t="s">
        <v>21</v>
      </c>
      <c r="C33" s="25">
        <f t="shared" si="0"/>
        <v>0</v>
      </c>
      <c r="D33" s="19"/>
      <c r="E33" s="19"/>
      <c r="F33" s="19"/>
      <c r="G33" s="18"/>
      <c r="H33" s="19"/>
      <c r="I33" s="19"/>
    </row>
    <row r="34" spans="1:9" ht="15">
      <c r="A34" s="2">
        <v>29</v>
      </c>
      <c r="B34" s="5" t="s">
        <v>4</v>
      </c>
      <c r="C34" s="25">
        <f t="shared" si="0"/>
        <v>0</v>
      </c>
      <c r="D34" s="19"/>
      <c r="E34" s="19"/>
      <c r="F34" s="19"/>
      <c r="G34" s="18"/>
      <c r="H34" s="19"/>
      <c r="I34" s="19"/>
    </row>
    <row r="35" spans="1:9" ht="15">
      <c r="A35" s="2">
        <v>30</v>
      </c>
      <c r="B35" s="5" t="s">
        <v>12</v>
      </c>
      <c r="C35" s="25">
        <f t="shared" si="0"/>
        <v>0</v>
      </c>
      <c r="D35" s="19"/>
      <c r="E35" s="19"/>
      <c r="F35" s="19"/>
      <c r="G35" s="18"/>
      <c r="H35" s="19"/>
      <c r="I35" s="19"/>
    </row>
    <row r="36" spans="1:9" ht="15">
      <c r="A36" s="2">
        <v>31</v>
      </c>
      <c r="B36" s="5" t="s">
        <v>15</v>
      </c>
      <c r="C36" s="25">
        <f t="shared" si="0"/>
        <v>0</v>
      </c>
      <c r="D36" s="19"/>
      <c r="E36" s="19"/>
      <c r="F36" s="19"/>
      <c r="G36" s="18"/>
      <c r="H36" s="19"/>
      <c r="I36" s="19"/>
    </row>
    <row r="37" spans="1:9" ht="15">
      <c r="A37" s="2">
        <v>32</v>
      </c>
      <c r="B37" s="5" t="s">
        <v>44</v>
      </c>
      <c r="C37" s="25">
        <f t="shared" si="0"/>
        <v>0</v>
      </c>
      <c r="D37" s="19"/>
      <c r="E37" s="19"/>
      <c r="F37" s="19"/>
      <c r="G37" s="18"/>
      <c r="H37" s="19"/>
      <c r="I37" s="19"/>
    </row>
    <row r="38" spans="1:9" ht="15">
      <c r="A38" s="2">
        <v>33</v>
      </c>
      <c r="B38" s="5" t="s">
        <v>0</v>
      </c>
      <c r="C38" s="25">
        <f aca="true" t="shared" si="1" ref="C38:C69">D38*50+E38*30+F38*10+G38*5+H38*3+I38*1</f>
        <v>0</v>
      </c>
      <c r="D38" s="19"/>
      <c r="E38" s="19"/>
      <c r="F38" s="19"/>
      <c r="G38" s="18"/>
      <c r="H38" s="19"/>
      <c r="I38" s="19"/>
    </row>
    <row r="39" spans="1:9" ht="15">
      <c r="A39" s="2">
        <v>34</v>
      </c>
      <c r="B39" s="5" t="s">
        <v>31</v>
      </c>
      <c r="C39" s="25">
        <f t="shared" si="1"/>
        <v>0</v>
      </c>
      <c r="D39" s="19"/>
      <c r="E39" s="19"/>
      <c r="F39" s="19"/>
      <c r="G39" s="18"/>
      <c r="H39" s="19"/>
      <c r="I39" s="19"/>
    </row>
    <row r="40" spans="1:9" ht="15">
      <c r="A40" s="2">
        <v>35</v>
      </c>
      <c r="B40" s="5" t="s">
        <v>34</v>
      </c>
      <c r="C40" s="25">
        <f t="shared" si="1"/>
        <v>0</v>
      </c>
      <c r="D40" s="19"/>
      <c r="E40" s="19"/>
      <c r="F40" s="19"/>
      <c r="G40" s="18"/>
      <c r="H40" s="19"/>
      <c r="I40" s="19"/>
    </row>
    <row r="41" spans="1:9" ht="15">
      <c r="A41" s="2">
        <v>36</v>
      </c>
      <c r="B41" s="5" t="s">
        <v>45</v>
      </c>
      <c r="C41" s="25">
        <f t="shared" si="1"/>
        <v>0</v>
      </c>
      <c r="D41" s="19"/>
      <c r="E41" s="19"/>
      <c r="F41" s="19"/>
      <c r="G41" s="18"/>
      <c r="H41" s="19"/>
      <c r="I41" s="19"/>
    </row>
    <row r="42" spans="1:9" ht="15">
      <c r="A42" s="2">
        <v>37</v>
      </c>
      <c r="B42" s="5" t="s">
        <v>2</v>
      </c>
      <c r="C42" s="25">
        <f t="shared" si="1"/>
        <v>0</v>
      </c>
      <c r="D42" s="19"/>
      <c r="E42" s="19"/>
      <c r="F42" s="19"/>
      <c r="G42" s="18"/>
      <c r="H42" s="19"/>
      <c r="I42" s="19"/>
    </row>
    <row r="43" spans="1:9" ht="15">
      <c r="A43" s="2">
        <v>38</v>
      </c>
      <c r="B43" s="5" t="s">
        <v>14</v>
      </c>
      <c r="C43" s="25">
        <f t="shared" si="1"/>
        <v>0</v>
      </c>
      <c r="D43" s="19"/>
      <c r="E43" s="19"/>
      <c r="F43" s="19"/>
      <c r="G43" s="18"/>
      <c r="H43" s="19"/>
      <c r="I43" s="19"/>
    </row>
    <row r="44" spans="1:9" ht="15">
      <c r="A44" s="2">
        <v>39</v>
      </c>
      <c r="B44" s="5" t="s">
        <v>46</v>
      </c>
      <c r="C44" s="25">
        <f t="shared" si="1"/>
        <v>0</v>
      </c>
      <c r="D44" s="19"/>
      <c r="E44" s="19"/>
      <c r="F44" s="19"/>
      <c r="G44" s="18"/>
      <c r="H44" s="19"/>
      <c r="I44" s="19"/>
    </row>
    <row r="45" spans="1:9" ht="15">
      <c r="A45" s="2">
        <v>40</v>
      </c>
      <c r="B45" s="5" t="s">
        <v>40</v>
      </c>
      <c r="C45" s="25">
        <f t="shared" si="1"/>
        <v>0</v>
      </c>
      <c r="D45" s="19"/>
      <c r="E45" s="19"/>
      <c r="F45" s="19"/>
      <c r="G45" s="18"/>
      <c r="H45" s="19"/>
      <c r="I45" s="19"/>
    </row>
    <row r="46" spans="1:9" ht="15">
      <c r="A46" s="2">
        <v>41</v>
      </c>
      <c r="B46" s="5" t="s">
        <v>42</v>
      </c>
      <c r="C46" s="25">
        <f t="shared" si="1"/>
        <v>0</v>
      </c>
      <c r="D46" s="19"/>
      <c r="E46" s="19"/>
      <c r="F46" s="19"/>
      <c r="G46" s="18"/>
      <c r="H46" s="19"/>
      <c r="I46" s="19"/>
    </row>
    <row r="47" spans="1:9" ht="15">
      <c r="A47" s="2">
        <v>42</v>
      </c>
      <c r="B47" s="5" t="s">
        <v>43</v>
      </c>
      <c r="C47" s="25">
        <f t="shared" si="1"/>
        <v>0</v>
      </c>
      <c r="D47" s="19"/>
      <c r="E47" s="19"/>
      <c r="F47" s="19"/>
      <c r="G47" s="18"/>
      <c r="H47" s="19"/>
      <c r="I47" s="19"/>
    </row>
    <row r="48" spans="1:9" ht="15">
      <c r="A48" s="2">
        <v>43</v>
      </c>
      <c r="B48" s="5" t="s">
        <v>16</v>
      </c>
      <c r="C48" s="25">
        <f t="shared" si="1"/>
        <v>0</v>
      </c>
      <c r="D48" s="19"/>
      <c r="E48" s="19"/>
      <c r="F48" s="19"/>
      <c r="G48" s="18"/>
      <c r="H48" s="19"/>
      <c r="I48" s="19"/>
    </row>
    <row r="49" spans="1:9" ht="15">
      <c r="A49" s="2">
        <v>44</v>
      </c>
      <c r="B49" s="5" t="s">
        <v>19</v>
      </c>
      <c r="C49" s="25">
        <f t="shared" si="1"/>
        <v>0</v>
      </c>
      <c r="D49" s="19"/>
      <c r="E49" s="19"/>
      <c r="F49" s="19"/>
      <c r="G49" s="18"/>
      <c r="H49" s="19"/>
      <c r="I49" s="19"/>
    </row>
    <row r="50" spans="1:9" ht="15">
      <c r="A50" s="2">
        <v>45</v>
      </c>
      <c r="B50" s="5" t="s">
        <v>23</v>
      </c>
      <c r="C50" s="25">
        <f t="shared" si="1"/>
        <v>0</v>
      </c>
      <c r="D50" s="19"/>
      <c r="E50" s="19"/>
      <c r="F50" s="19"/>
      <c r="G50" s="18"/>
      <c r="H50" s="19"/>
      <c r="I50" s="19"/>
    </row>
    <row r="51" spans="1:9" ht="15">
      <c r="A51" s="2">
        <v>46</v>
      </c>
      <c r="B51" s="5" t="s">
        <v>17</v>
      </c>
      <c r="C51" s="25">
        <f t="shared" si="1"/>
        <v>0</v>
      </c>
      <c r="D51" s="19"/>
      <c r="E51" s="19"/>
      <c r="F51" s="19"/>
      <c r="G51" s="18"/>
      <c r="H51" s="19"/>
      <c r="I51" s="19"/>
    </row>
    <row r="52" spans="1:9" ht="15">
      <c r="A52" s="2">
        <v>47</v>
      </c>
      <c r="B52" s="5" t="s">
        <v>38</v>
      </c>
      <c r="C52" s="25">
        <f t="shared" si="1"/>
        <v>0</v>
      </c>
      <c r="D52" s="19"/>
      <c r="E52" s="19"/>
      <c r="F52" s="19"/>
      <c r="G52" s="18"/>
      <c r="H52" s="19"/>
      <c r="I52" s="19"/>
    </row>
    <row r="53" spans="1:9" ht="15">
      <c r="A53" s="2">
        <v>48</v>
      </c>
      <c r="B53" s="5" t="s">
        <v>20</v>
      </c>
      <c r="C53" s="25">
        <f t="shared" si="1"/>
        <v>0</v>
      </c>
      <c r="D53" s="19"/>
      <c r="E53" s="19"/>
      <c r="F53" s="19"/>
      <c r="G53" s="18"/>
      <c r="H53" s="19"/>
      <c r="I53" s="19"/>
    </row>
    <row r="54" spans="1:9" ht="15">
      <c r="A54" s="2">
        <v>49</v>
      </c>
      <c r="B54" s="5" t="s">
        <v>11</v>
      </c>
      <c r="C54" s="25">
        <f t="shared" si="1"/>
        <v>0</v>
      </c>
      <c r="D54" s="19"/>
      <c r="E54" s="19"/>
      <c r="F54" s="19"/>
      <c r="G54" s="18"/>
      <c r="H54" s="19"/>
      <c r="I54" s="19"/>
    </row>
    <row r="55" spans="1:9" ht="15">
      <c r="A55" s="2">
        <v>50</v>
      </c>
      <c r="B55" s="5" t="s">
        <v>48</v>
      </c>
      <c r="C55" s="25">
        <f t="shared" si="1"/>
        <v>0</v>
      </c>
      <c r="D55" s="19"/>
      <c r="E55" s="19"/>
      <c r="F55" s="19"/>
      <c r="G55" s="18"/>
      <c r="H55" s="19"/>
      <c r="I55" s="19"/>
    </row>
    <row r="56" spans="1:9" ht="15">
      <c r="A56" s="2">
        <v>51</v>
      </c>
      <c r="B56" s="5" t="s">
        <v>24</v>
      </c>
      <c r="C56" s="25">
        <f t="shared" si="1"/>
        <v>0</v>
      </c>
      <c r="D56" s="19"/>
      <c r="E56" s="19"/>
      <c r="F56" s="19"/>
      <c r="G56" s="18"/>
      <c r="H56" s="19"/>
      <c r="I56" s="19"/>
    </row>
    <row r="57" spans="1:9" ht="15">
      <c r="A57" s="2">
        <v>52</v>
      </c>
      <c r="B57" s="5" t="s">
        <v>27</v>
      </c>
      <c r="C57" s="25">
        <f t="shared" si="1"/>
        <v>0</v>
      </c>
      <c r="D57" s="19"/>
      <c r="E57" s="19"/>
      <c r="F57" s="19"/>
      <c r="G57" s="18"/>
      <c r="H57" s="19"/>
      <c r="I57" s="19"/>
    </row>
    <row r="58" spans="1:9" ht="15">
      <c r="A58" s="2">
        <v>53</v>
      </c>
      <c r="B58" s="5" t="s">
        <v>39</v>
      </c>
      <c r="C58" s="25">
        <f t="shared" si="1"/>
        <v>0</v>
      </c>
      <c r="D58" s="19"/>
      <c r="E58" s="19"/>
      <c r="F58" s="19"/>
      <c r="G58" s="18"/>
      <c r="H58" s="19"/>
      <c r="I58" s="19"/>
    </row>
    <row r="59" spans="1:9" ht="15">
      <c r="A59" s="2">
        <v>54</v>
      </c>
      <c r="B59" s="5" t="s">
        <v>28</v>
      </c>
      <c r="C59" s="25">
        <f t="shared" si="1"/>
        <v>0</v>
      </c>
      <c r="D59" s="19"/>
      <c r="E59" s="19"/>
      <c r="F59" s="19"/>
      <c r="G59" s="18"/>
      <c r="H59" s="19"/>
      <c r="I59" s="19"/>
    </row>
    <row r="60" spans="1:9" ht="15">
      <c r="A60" s="2">
        <v>55</v>
      </c>
      <c r="B60" s="5" t="s">
        <v>154</v>
      </c>
      <c r="C60" s="25">
        <f t="shared" si="1"/>
        <v>0</v>
      </c>
      <c r="D60" s="19"/>
      <c r="E60" s="19"/>
      <c r="F60" s="19"/>
      <c r="G60" s="18"/>
      <c r="H60" s="19"/>
      <c r="I60" s="19"/>
    </row>
    <row r="61" spans="1:9" ht="15">
      <c r="A61" s="2">
        <v>56</v>
      </c>
      <c r="B61" s="5" t="s">
        <v>29</v>
      </c>
      <c r="C61" s="25">
        <f t="shared" si="1"/>
        <v>0</v>
      </c>
      <c r="D61" s="19"/>
      <c r="E61" s="19"/>
      <c r="F61" s="19"/>
      <c r="G61" s="18"/>
      <c r="H61" s="19"/>
      <c r="I61" s="19"/>
    </row>
    <row r="62" spans="1:9" ht="15">
      <c r="A62" s="2">
        <v>57</v>
      </c>
      <c r="B62" s="5" t="s">
        <v>89</v>
      </c>
      <c r="C62" s="25">
        <f t="shared" si="1"/>
        <v>0</v>
      </c>
      <c r="D62" s="19"/>
      <c r="E62" s="19"/>
      <c r="F62" s="19"/>
      <c r="G62" s="18"/>
      <c r="H62" s="19"/>
      <c r="I62" s="19"/>
    </row>
    <row r="63" spans="1:9" ht="15">
      <c r="A63" s="2">
        <v>58</v>
      </c>
      <c r="B63" s="5" t="s">
        <v>90</v>
      </c>
      <c r="C63" s="25">
        <f t="shared" si="1"/>
        <v>0</v>
      </c>
      <c r="D63" s="19"/>
      <c r="E63" s="19"/>
      <c r="F63" s="19"/>
      <c r="G63" s="18"/>
      <c r="H63" s="19"/>
      <c r="I63" s="19"/>
    </row>
    <row r="64" spans="1:9" ht="15">
      <c r="A64" s="2">
        <v>59</v>
      </c>
      <c r="B64" s="5" t="s">
        <v>91</v>
      </c>
      <c r="C64" s="25">
        <f t="shared" si="1"/>
        <v>0</v>
      </c>
      <c r="D64" s="19"/>
      <c r="E64" s="19"/>
      <c r="F64" s="19"/>
      <c r="G64" s="18"/>
      <c r="H64" s="19"/>
      <c r="I64" s="19"/>
    </row>
    <row r="65" spans="1:9" ht="15">
      <c r="A65" s="2">
        <v>60</v>
      </c>
      <c r="B65" s="5" t="s">
        <v>92</v>
      </c>
      <c r="C65" s="25">
        <f t="shared" si="1"/>
        <v>0</v>
      </c>
      <c r="D65" s="19"/>
      <c r="E65" s="19"/>
      <c r="F65" s="19"/>
      <c r="G65" s="18"/>
      <c r="H65" s="19"/>
      <c r="I65" s="19"/>
    </row>
    <row r="66" spans="1:9" ht="15">
      <c r="A66" s="2">
        <v>61</v>
      </c>
      <c r="B66" s="5" t="s">
        <v>158</v>
      </c>
      <c r="C66" s="25">
        <f t="shared" si="1"/>
        <v>0</v>
      </c>
      <c r="D66" s="19"/>
      <c r="E66" s="19"/>
      <c r="F66" s="19"/>
      <c r="G66" s="18"/>
      <c r="H66" s="19"/>
      <c r="I66" s="19"/>
    </row>
    <row r="67" spans="1:9" ht="15">
      <c r="A67" s="2">
        <v>62</v>
      </c>
      <c r="B67" s="5" t="s">
        <v>160</v>
      </c>
      <c r="C67" s="25">
        <f t="shared" si="1"/>
        <v>0</v>
      </c>
      <c r="D67" s="19"/>
      <c r="E67" s="19"/>
      <c r="F67" s="19"/>
      <c r="G67" s="18"/>
      <c r="H67" s="19"/>
      <c r="I67" s="19"/>
    </row>
    <row r="68" spans="1:9" ht="15">
      <c r="A68" s="2">
        <v>63</v>
      </c>
      <c r="B68" s="5" t="s">
        <v>93</v>
      </c>
      <c r="C68" s="25">
        <f t="shared" si="1"/>
        <v>0</v>
      </c>
      <c r="D68" s="19"/>
      <c r="E68" s="19"/>
      <c r="F68" s="19"/>
      <c r="G68" s="18"/>
      <c r="H68" s="19"/>
      <c r="I68" s="19"/>
    </row>
    <row r="69" spans="1:9" ht="15">
      <c r="A69" s="2">
        <v>64</v>
      </c>
      <c r="B69" s="5" t="s">
        <v>94</v>
      </c>
      <c r="C69" s="25">
        <f t="shared" si="1"/>
        <v>0</v>
      </c>
      <c r="D69" s="19"/>
      <c r="E69" s="19"/>
      <c r="F69" s="19"/>
      <c r="G69" s="18"/>
      <c r="H69" s="19"/>
      <c r="I69" s="19"/>
    </row>
    <row r="70" spans="1:9" ht="15">
      <c r="A70" s="2">
        <v>65</v>
      </c>
      <c r="B70" s="5" t="s">
        <v>96</v>
      </c>
      <c r="C70" s="25">
        <f aca="true" t="shared" si="2" ref="C70:C101">D70*50+E70*30+F70*10+G70*5+H70*3+I70*1</f>
        <v>0</v>
      </c>
      <c r="D70" s="19"/>
      <c r="E70" s="19"/>
      <c r="F70" s="19"/>
      <c r="G70" s="18"/>
      <c r="H70" s="19"/>
      <c r="I70" s="19"/>
    </row>
    <row r="71" spans="1:9" ht="15">
      <c r="A71" s="2">
        <v>66</v>
      </c>
      <c r="B71" s="5" t="s">
        <v>97</v>
      </c>
      <c r="C71" s="25">
        <f t="shared" si="2"/>
        <v>0</v>
      </c>
      <c r="D71" s="19"/>
      <c r="E71" s="19"/>
      <c r="F71" s="19"/>
      <c r="G71" s="18"/>
      <c r="H71" s="19"/>
      <c r="I71" s="19"/>
    </row>
    <row r="72" spans="1:9" ht="15">
      <c r="A72" s="2">
        <v>67</v>
      </c>
      <c r="B72" s="5" t="s">
        <v>98</v>
      </c>
      <c r="C72" s="25">
        <f t="shared" si="2"/>
        <v>0</v>
      </c>
      <c r="D72" s="19"/>
      <c r="E72" s="19"/>
      <c r="F72" s="19"/>
      <c r="G72" s="18"/>
      <c r="H72" s="19"/>
      <c r="I72" s="19"/>
    </row>
    <row r="73" spans="1:9" ht="15">
      <c r="A73" s="2">
        <v>68</v>
      </c>
      <c r="B73" s="5" t="s">
        <v>99</v>
      </c>
      <c r="C73" s="25">
        <f t="shared" si="2"/>
        <v>0</v>
      </c>
      <c r="D73" s="19"/>
      <c r="E73" s="19"/>
      <c r="F73" s="19"/>
      <c r="G73" s="18"/>
      <c r="H73" s="19"/>
      <c r="I73" s="19"/>
    </row>
    <row r="74" spans="1:9" ht="15">
      <c r="A74" s="2">
        <v>69</v>
      </c>
      <c r="B74" s="5" t="s">
        <v>100</v>
      </c>
      <c r="C74" s="25">
        <f t="shared" si="2"/>
        <v>0</v>
      </c>
      <c r="D74" s="19"/>
      <c r="E74" s="19"/>
      <c r="F74" s="19"/>
      <c r="G74" s="18"/>
      <c r="H74" s="19"/>
      <c r="I74" s="19"/>
    </row>
    <row r="75" spans="1:9" ht="15">
      <c r="A75" s="2">
        <v>70</v>
      </c>
      <c r="B75" s="5" t="s">
        <v>101</v>
      </c>
      <c r="C75" s="25">
        <f t="shared" si="2"/>
        <v>0</v>
      </c>
      <c r="D75" s="19"/>
      <c r="E75" s="19"/>
      <c r="F75" s="19"/>
      <c r="G75" s="18"/>
      <c r="H75" s="19"/>
      <c r="I75" s="19"/>
    </row>
    <row r="76" spans="1:9" ht="15">
      <c r="A76" s="2">
        <v>71</v>
      </c>
      <c r="B76" s="5" t="s">
        <v>102</v>
      </c>
      <c r="C76" s="25">
        <f t="shared" si="2"/>
        <v>0</v>
      </c>
      <c r="D76" s="19"/>
      <c r="E76" s="19"/>
      <c r="F76" s="19"/>
      <c r="G76" s="18"/>
      <c r="H76" s="19"/>
      <c r="I76" s="19"/>
    </row>
    <row r="77" spans="1:9" ht="15">
      <c r="A77" s="2">
        <v>72</v>
      </c>
      <c r="B77" s="5" t="s">
        <v>103</v>
      </c>
      <c r="C77" s="25">
        <f t="shared" si="2"/>
        <v>0</v>
      </c>
      <c r="D77" s="19"/>
      <c r="E77" s="19"/>
      <c r="F77" s="19"/>
      <c r="G77" s="18"/>
      <c r="H77" s="19"/>
      <c r="I77" s="19"/>
    </row>
    <row r="78" spans="1:9" ht="15">
      <c r="A78" s="2">
        <v>73</v>
      </c>
      <c r="B78" s="5" t="s">
        <v>104</v>
      </c>
      <c r="C78" s="25">
        <f t="shared" si="2"/>
        <v>0</v>
      </c>
      <c r="D78" s="19"/>
      <c r="E78" s="19"/>
      <c r="F78" s="19"/>
      <c r="G78" s="18"/>
      <c r="H78" s="19"/>
      <c r="I78" s="19"/>
    </row>
    <row r="79" spans="1:9" ht="15">
      <c r="A79" s="2">
        <v>74</v>
      </c>
      <c r="B79" s="5" t="s">
        <v>105</v>
      </c>
      <c r="C79" s="25">
        <f t="shared" si="2"/>
        <v>0</v>
      </c>
      <c r="D79" s="19"/>
      <c r="E79" s="19"/>
      <c r="F79" s="19"/>
      <c r="G79" s="18"/>
      <c r="H79" s="19"/>
      <c r="I79" s="19"/>
    </row>
    <row r="80" spans="1:9" ht="15">
      <c r="A80" s="2">
        <v>75</v>
      </c>
      <c r="B80" s="5" t="s">
        <v>106</v>
      </c>
      <c r="C80" s="25">
        <f t="shared" si="2"/>
        <v>0</v>
      </c>
      <c r="D80" s="19"/>
      <c r="E80" s="19"/>
      <c r="F80" s="19"/>
      <c r="G80" s="18"/>
      <c r="H80" s="19"/>
      <c r="I80" s="19"/>
    </row>
    <row r="81" spans="1:9" ht="15">
      <c r="A81" s="2">
        <v>76</v>
      </c>
      <c r="B81" s="5" t="s">
        <v>107</v>
      </c>
      <c r="C81" s="25">
        <f t="shared" si="2"/>
        <v>0</v>
      </c>
      <c r="D81" s="19"/>
      <c r="E81" s="19"/>
      <c r="F81" s="19"/>
      <c r="G81" s="18"/>
      <c r="H81" s="19"/>
      <c r="I81" s="19"/>
    </row>
    <row r="82" spans="1:9" ht="15">
      <c r="A82" s="2">
        <v>77</v>
      </c>
      <c r="B82" s="5" t="s">
        <v>108</v>
      </c>
      <c r="C82" s="25">
        <f t="shared" si="2"/>
        <v>0</v>
      </c>
      <c r="D82" s="19"/>
      <c r="E82" s="19"/>
      <c r="F82" s="19"/>
      <c r="G82" s="18"/>
      <c r="H82" s="19"/>
      <c r="I82" s="19"/>
    </row>
    <row r="83" spans="1:9" ht="15">
      <c r="A83" s="2">
        <v>78</v>
      </c>
      <c r="B83" s="5" t="s">
        <v>109</v>
      </c>
      <c r="C83" s="25">
        <f t="shared" si="2"/>
        <v>0</v>
      </c>
      <c r="D83" s="19"/>
      <c r="E83" s="19"/>
      <c r="F83" s="19"/>
      <c r="G83" s="18"/>
      <c r="H83" s="19"/>
      <c r="I83" s="19"/>
    </row>
    <row r="84" spans="1:9" ht="15">
      <c r="A84" s="2">
        <v>79</v>
      </c>
      <c r="B84" s="5" t="s">
        <v>110</v>
      </c>
      <c r="C84" s="25">
        <f t="shared" si="2"/>
        <v>0</v>
      </c>
      <c r="D84" s="19"/>
      <c r="E84" s="19"/>
      <c r="F84" s="19"/>
      <c r="G84" s="18"/>
      <c r="H84" s="19"/>
      <c r="I84" s="19"/>
    </row>
    <row r="85" spans="1:9" ht="15">
      <c r="A85" s="2">
        <v>80</v>
      </c>
      <c r="B85" s="5" t="s">
        <v>111</v>
      </c>
      <c r="C85" s="25">
        <f t="shared" si="2"/>
        <v>0</v>
      </c>
      <c r="D85" s="19"/>
      <c r="E85" s="19"/>
      <c r="F85" s="19"/>
      <c r="G85" s="18"/>
      <c r="H85" s="19"/>
      <c r="I85" s="19"/>
    </row>
    <row r="86" spans="1:9" ht="15">
      <c r="A86" s="2">
        <v>81</v>
      </c>
      <c r="B86" s="5" t="s">
        <v>112</v>
      </c>
      <c r="C86" s="25">
        <f t="shared" si="2"/>
        <v>0</v>
      </c>
      <c r="D86" s="19"/>
      <c r="E86" s="19"/>
      <c r="F86" s="19"/>
      <c r="G86" s="18"/>
      <c r="H86" s="19"/>
      <c r="I86" s="19"/>
    </row>
    <row r="87" spans="1:9" ht="15">
      <c r="A87" s="2">
        <v>82</v>
      </c>
      <c r="B87" s="5" t="s">
        <v>113</v>
      </c>
      <c r="C87" s="25">
        <f t="shared" si="2"/>
        <v>0</v>
      </c>
      <c r="D87" s="19"/>
      <c r="E87" s="19"/>
      <c r="F87" s="19"/>
      <c r="G87" s="18"/>
      <c r="H87" s="19"/>
      <c r="I87" s="19"/>
    </row>
    <row r="88" spans="1:9" ht="15">
      <c r="A88" s="2">
        <v>83</v>
      </c>
      <c r="B88" s="5" t="s">
        <v>115</v>
      </c>
      <c r="C88" s="25">
        <f t="shared" si="2"/>
        <v>0</v>
      </c>
      <c r="D88" s="19"/>
      <c r="E88" s="19"/>
      <c r="F88" s="19"/>
      <c r="G88" s="18"/>
      <c r="H88" s="19"/>
      <c r="I88" s="19"/>
    </row>
    <row r="89" spans="1:9" ht="15">
      <c r="A89" s="2">
        <v>84</v>
      </c>
      <c r="B89" s="5" t="s">
        <v>117</v>
      </c>
      <c r="C89" s="25">
        <f t="shared" si="2"/>
        <v>0</v>
      </c>
      <c r="D89" s="19"/>
      <c r="E89" s="19"/>
      <c r="F89" s="19"/>
      <c r="G89" s="18"/>
      <c r="H89" s="19"/>
      <c r="I89" s="19"/>
    </row>
    <row r="90" spans="1:9" ht="15">
      <c r="A90" s="2">
        <v>85</v>
      </c>
      <c r="B90" s="5" t="s">
        <v>118</v>
      </c>
      <c r="C90" s="25">
        <f t="shared" si="2"/>
        <v>0</v>
      </c>
      <c r="D90" s="19"/>
      <c r="E90" s="19"/>
      <c r="F90" s="19"/>
      <c r="G90" s="18"/>
      <c r="H90" s="19"/>
      <c r="I90" s="19"/>
    </row>
    <row r="91" spans="1:9" ht="15">
      <c r="A91" s="2">
        <v>86</v>
      </c>
      <c r="B91" s="5" t="s">
        <v>119</v>
      </c>
      <c r="C91" s="25">
        <f t="shared" si="2"/>
        <v>0</v>
      </c>
      <c r="D91" s="19"/>
      <c r="E91" s="19"/>
      <c r="F91" s="19"/>
      <c r="G91" s="18"/>
      <c r="H91" s="19"/>
      <c r="I91" s="19"/>
    </row>
    <row r="92" spans="1:9" ht="15">
      <c r="A92" s="2">
        <v>87</v>
      </c>
      <c r="B92" s="5" t="s">
        <v>120</v>
      </c>
      <c r="C92" s="25">
        <f t="shared" si="2"/>
        <v>0</v>
      </c>
      <c r="D92" s="19"/>
      <c r="E92" s="19"/>
      <c r="F92" s="19"/>
      <c r="G92" s="18"/>
      <c r="H92" s="19"/>
      <c r="I92" s="19"/>
    </row>
    <row r="93" spans="1:9" ht="15">
      <c r="A93" s="2">
        <v>88</v>
      </c>
      <c r="B93" s="5" t="s">
        <v>122</v>
      </c>
      <c r="C93" s="25">
        <f t="shared" si="2"/>
        <v>0</v>
      </c>
      <c r="D93" s="19"/>
      <c r="E93" s="19"/>
      <c r="F93" s="19"/>
      <c r="G93" s="18"/>
      <c r="H93" s="19"/>
      <c r="I93" s="19"/>
    </row>
    <row r="94" spans="1:9" ht="15">
      <c r="A94" s="2">
        <v>89</v>
      </c>
      <c r="B94" s="5" t="s">
        <v>123</v>
      </c>
      <c r="C94" s="25">
        <f t="shared" si="2"/>
        <v>0</v>
      </c>
      <c r="D94" s="19"/>
      <c r="E94" s="19"/>
      <c r="F94" s="19"/>
      <c r="G94" s="18"/>
      <c r="H94" s="19"/>
      <c r="I94" s="19"/>
    </row>
    <row r="95" spans="1:9" ht="15">
      <c r="A95" s="2">
        <v>90</v>
      </c>
      <c r="B95" s="5" t="s">
        <v>124</v>
      </c>
      <c r="C95" s="25">
        <f t="shared" si="2"/>
        <v>0</v>
      </c>
      <c r="D95" s="19"/>
      <c r="E95" s="19"/>
      <c r="F95" s="19"/>
      <c r="G95" s="18"/>
      <c r="H95" s="19"/>
      <c r="I95" s="19"/>
    </row>
    <row r="96" spans="1:9" ht="15">
      <c r="A96" s="2">
        <v>91</v>
      </c>
      <c r="B96" s="5" t="s">
        <v>125</v>
      </c>
      <c r="C96" s="25">
        <f t="shared" si="2"/>
        <v>0</v>
      </c>
      <c r="D96" s="19"/>
      <c r="E96" s="19"/>
      <c r="F96" s="19"/>
      <c r="G96" s="18"/>
      <c r="H96" s="19"/>
      <c r="I96" s="19"/>
    </row>
    <row r="97" spans="1:9" ht="15">
      <c r="A97" s="2">
        <v>92</v>
      </c>
      <c r="B97" s="5" t="s">
        <v>127</v>
      </c>
      <c r="C97" s="25">
        <f t="shared" si="2"/>
        <v>0</v>
      </c>
      <c r="D97" s="19"/>
      <c r="E97" s="19"/>
      <c r="F97" s="19"/>
      <c r="G97" s="18"/>
      <c r="H97" s="19"/>
      <c r="I97" s="19"/>
    </row>
    <row r="98" spans="1:9" ht="15">
      <c r="A98" s="2">
        <v>93</v>
      </c>
      <c r="B98" s="5" t="s">
        <v>128</v>
      </c>
      <c r="C98" s="25">
        <f t="shared" si="2"/>
        <v>0</v>
      </c>
      <c r="D98" s="19"/>
      <c r="E98" s="19"/>
      <c r="F98" s="19"/>
      <c r="G98" s="18"/>
      <c r="H98" s="19"/>
      <c r="I98" s="19"/>
    </row>
    <row r="99" spans="1:9" ht="15">
      <c r="A99" s="2">
        <v>94</v>
      </c>
      <c r="B99" s="5" t="s">
        <v>129</v>
      </c>
      <c r="C99" s="25">
        <f t="shared" si="2"/>
        <v>0</v>
      </c>
      <c r="D99" s="19"/>
      <c r="E99" s="19"/>
      <c r="F99" s="19"/>
      <c r="G99" s="18"/>
      <c r="H99" s="19"/>
      <c r="I99" s="19"/>
    </row>
    <row r="100" spans="1:9" ht="15">
      <c r="A100" s="2">
        <v>95</v>
      </c>
      <c r="B100" s="5" t="s">
        <v>130</v>
      </c>
      <c r="C100" s="25">
        <f t="shared" si="2"/>
        <v>0</v>
      </c>
      <c r="D100" s="19"/>
      <c r="E100" s="19"/>
      <c r="F100" s="19"/>
      <c r="G100" s="18"/>
      <c r="H100" s="19"/>
      <c r="I100" s="19"/>
    </row>
    <row r="101" spans="1:9" ht="15">
      <c r="A101" s="2">
        <v>96</v>
      </c>
      <c r="B101" s="5" t="s">
        <v>131</v>
      </c>
      <c r="C101" s="25">
        <f t="shared" si="2"/>
        <v>0</v>
      </c>
      <c r="D101" s="19"/>
      <c r="E101" s="19"/>
      <c r="F101" s="19"/>
      <c r="G101" s="18"/>
      <c r="H101" s="19"/>
      <c r="I101" s="19"/>
    </row>
    <row r="102" spans="1:9" ht="15">
      <c r="A102" s="2">
        <v>97</v>
      </c>
      <c r="B102" s="5" t="s">
        <v>132</v>
      </c>
      <c r="C102" s="25">
        <f aca="true" t="shared" si="3" ref="C102:C133">D102*50+E102*30+F102*10+G102*5+H102*3+I102*1</f>
        <v>0</v>
      </c>
      <c r="D102" s="19"/>
      <c r="E102" s="19"/>
      <c r="F102" s="19"/>
      <c r="G102" s="18"/>
      <c r="H102" s="19"/>
      <c r="I102" s="19"/>
    </row>
    <row r="103" spans="1:9" ht="15">
      <c r="A103" s="2">
        <v>98</v>
      </c>
      <c r="B103" s="5" t="s">
        <v>133</v>
      </c>
      <c r="C103" s="25">
        <f t="shared" si="3"/>
        <v>0</v>
      </c>
      <c r="D103" s="19"/>
      <c r="E103" s="19"/>
      <c r="F103" s="19"/>
      <c r="G103" s="18"/>
      <c r="H103" s="19"/>
      <c r="I103" s="19"/>
    </row>
    <row r="104" spans="1:9" ht="15">
      <c r="A104" s="2">
        <v>99</v>
      </c>
      <c r="B104" s="5" t="s">
        <v>134</v>
      </c>
      <c r="C104" s="25">
        <f t="shared" si="3"/>
        <v>0</v>
      </c>
      <c r="D104" s="19"/>
      <c r="E104" s="19"/>
      <c r="F104" s="19"/>
      <c r="G104" s="18"/>
      <c r="H104" s="19"/>
      <c r="I104" s="19"/>
    </row>
    <row r="105" spans="1:9" ht="15">
      <c r="A105" s="2">
        <v>100</v>
      </c>
      <c r="B105" s="5" t="s">
        <v>135</v>
      </c>
      <c r="C105" s="25">
        <f t="shared" si="3"/>
        <v>0</v>
      </c>
      <c r="D105" s="19"/>
      <c r="E105" s="19"/>
      <c r="F105" s="19"/>
      <c r="G105" s="18"/>
      <c r="H105" s="19"/>
      <c r="I105" s="19"/>
    </row>
    <row r="106" spans="1:9" ht="15">
      <c r="A106" s="2">
        <v>101</v>
      </c>
      <c r="B106" s="5" t="s">
        <v>136</v>
      </c>
      <c r="C106" s="25">
        <f t="shared" si="3"/>
        <v>0</v>
      </c>
      <c r="D106" s="19"/>
      <c r="E106" s="19"/>
      <c r="F106" s="19"/>
      <c r="G106" s="18"/>
      <c r="H106" s="19"/>
      <c r="I106" s="19"/>
    </row>
    <row r="107" spans="1:9" ht="15">
      <c r="A107" s="2">
        <v>102</v>
      </c>
      <c r="B107" s="5" t="s">
        <v>137</v>
      </c>
      <c r="C107" s="25">
        <f t="shared" si="3"/>
        <v>0</v>
      </c>
      <c r="D107" s="19"/>
      <c r="E107" s="19"/>
      <c r="F107" s="19"/>
      <c r="G107" s="18"/>
      <c r="H107" s="19"/>
      <c r="I107" s="19"/>
    </row>
    <row r="108" spans="1:9" ht="15">
      <c r="A108" s="2">
        <v>103</v>
      </c>
      <c r="B108" s="5" t="s">
        <v>138</v>
      </c>
      <c r="C108" s="25">
        <f t="shared" si="3"/>
        <v>0</v>
      </c>
      <c r="D108" s="19"/>
      <c r="E108" s="19"/>
      <c r="F108" s="19"/>
      <c r="G108" s="18"/>
      <c r="H108" s="19"/>
      <c r="I108" s="19"/>
    </row>
    <row r="109" spans="1:9" ht="15">
      <c r="A109" s="2">
        <v>104</v>
      </c>
      <c r="B109" s="5" t="s">
        <v>139</v>
      </c>
      <c r="C109" s="25">
        <f t="shared" si="3"/>
        <v>0</v>
      </c>
      <c r="D109" s="19"/>
      <c r="E109" s="19"/>
      <c r="F109" s="19"/>
      <c r="G109" s="18"/>
      <c r="H109" s="19"/>
      <c r="I109" s="19"/>
    </row>
    <row r="110" spans="1:9" ht="15">
      <c r="A110" s="2">
        <v>105</v>
      </c>
      <c r="B110" s="5" t="s">
        <v>140</v>
      </c>
      <c r="C110" s="25">
        <f t="shared" si="3"/>
        <v>0</v>
      </c>
      <c r="D110" s="19"/>
      <c r="E110" s="19"/>
      <c r="F110" s="19"/>
      <c r="G110" s="18"/>
      <c r="H110" s="19"/>
      <c r="I110" s="19"/>
    </row>
    <row r="111" spans="1:9" ht="15">
      <c r="A111" s="2">
        <v>106</v>
      </c>
      <c r="B111" s="5" t="s">
        <v>141</v>
      </c>
      <c r="C111" s="25">
        <f t="shared" si="3"/>
        <v>0</v>
      </c>
      <c r="D111" s="19"/>
      <c r="E111" s="19"/>
      <c r="F111" s="19"/>
      <c r="G111" s="18"/>
      <c r="H111" s="19"/>
      <c r="I111" s="19"/>
    </row>
    <row r="112" spans="1:9" ht="15">
      <c r="A112" s="2">
        <v>107</v>
      </c>
      <c r="B112" s="5" t="s">
        <v>142</v>
      </c>
      <c r="C112" s="25">
        <f t="shared" si="3"/>
        <v>0</v>
      </c>
      <c r="D112" s="19"/>
      <c r="E112" s="19"/>
      <c r="F112" s="19"/>
      <c r="G112" s="18"/>
      <c r="H112" s="19"/>
      <c r="I112" s="19"/>
    </row>
    <row r="113" spans="1:9" ht="15">
      <c r="A113" s="2">
        <v>108</v>
      </c>
      <c r="B113" s="5" t="s">
        <v>143</v>
      </c>
      <c r="C113" s="25">
        <f t="shared" si="3"/>
        <v>0</v>
      </c>
      <c r="D113" s="19"/>
      <c r="E113" s="19"/>
      <c r="F113" s="19"/>
      <c r="G113" s="18"/>
      <c r="H113" s="19"/>
      <c r="I113" s="19"/>
    </row>
    <row r="114" spans="1:9" ht="15">
      <c r="A114" s="2">
        <v>109</v>
      </c>
      <c r="B114" s="5" t="s">
        <v>144</v>
      </c>
      <c r="C114" s="25">
        <f t="shared" si="3"/>
        <v>0</v>
      </c>
      <c r="D114" s="19"/>
      <c r="E114" s="19"/>
      <c r="F114" s="19"/>
      <c r="G114" s="18"/>
      <c r="H114" s="19"/>
      <c r="I114" s="19"/>
    </row>
    <row r="115" spans="1:9" ht="15">
      <c r="A115" s="2">
        <v>110</v>
      </c>
      <c r="B115" s="5" t="s">
        <v>145</v>
      </c>
      <c r="C115" s="25">
        <f t="shared" si="3"/>
        <v>0</v>
      </c>
      <c r="D115" s="19"/>
      <c r="E115" s="19"/>
      <c r="F115" s="19"/>
      <c r="G115" s="18"/>
      <c r="H115" s="19"/>
      <c r="I115" s="19"/>
    </row>
    <row r="116" spans="1:9" ht="15">
      <c r="A116" s="2">
        <v>111</v>
      </c>
      <c r="B116" s="5" t="s">
        <v>176</v>
      </c>
      <c r="C116" s="25">
        <f t="shared" si="3"/>
        <v>0</v>
      </c>
      <c r="D116" s="19"/>
      <c r="E116" s="19"/>
      <c r="F116" s="19"/>
      <c r="G116" s="18"/>
      <c r="H116" s="19"/>
      <c r="I116" s="19"/>
    </row>
    <row r="117" spans="1:9" ht="15">
      <c r="A117" s="2">
        <v>112</v>
      </c>
      <c r="B117" s="5" t="s">
        <v>146</v>
      </c>
      <c r="C117" s="25">
        <f t="shared" si="3"/>
        <v>0</v>
      </c>
      <c r="D117" s="19"/>
      <c r="E117" s="19"/>
      <c r="F117" s="19"/>
      <c r="G117" s="18"/>
      <c r="H117" s="19"/>
      <c r="I117" s="19"/>
    </row>
    <row r="118" spans="1:9" ht="15">
      <c r="A118" s="2">
        <v>113</v>
      </c>
      <c r="B118" s="5" t="s">
        <v>147</v>
      </c>
      <c r="C118" s="25">
        <f t="shared" si="3"/>
        <v>0</v>
      </c>
      <c r="D118" s="19"/>
      <c r="E118" s="19"/>
      <c r="F118" s="19"/>
      <c r="G118" s="18"/>
      <c r="H118" s="19"/>
      <c r="I118" s="19"/>
    </row>
    <row r="119" spans="1:9" ht="15">
      <c r="A119" s="2">
        <v>114</v>
      </c>
      <c r="B119" s="5" t="s">
        <v>148</v>
      </c>
      <c r="C119" s="25">
        <f t="shared" si="3"/>
        <v>0</v>
      </c>
      <c r="D119" s="19"/>
      <c r="E119" s="19"/>
      <c r="F119" s="19"/>
      <c r="G119" s="18"/>
      <c r="H119" s="19"/>
      <c r="I119" s="19"/>
    </row>
    <row r="120" spans="1:9" ht="15">
      <c r="A120" s="2">
        <v>115</v>
      </c>
      <c r="B120" s="5" t="s">
        <v>149</v>
      </c>
      <c r="C120" s="25">
        <f t="shared" si="3"/>
        <v>0</v>
      </c>
      <c r="D120" s="19"/>
      <c r="E120" s="19"/>
      <c r="F120" s="19"/>
      <c r="G120" s="18"/>
      <c r="H120" s="19"/>
      <c r="I120" s="19"/>
    </row>
    <row r="121" spans="1:9" ht="15">
      <c r="A121" s="2">
        <v>116</v>
      </c>
      <c r="B121" s="5" t="s">
        <v>150</v>
      </c>
      <c r="C121" s="25">
        <f t="shared" si="3"/>
        <v>0</v>
      </c>
      <c r="D121" s="19"/>
      <c r="E121" s="19"/>
      <c r="F121" s="19"/>
      <c r="G121" s="18"/>
      <c r="H121" s="19"/>
      <c r="I121" s="19"/>
    </row>
    <row r="122" spans="1:9" ht="15">
      <c r="A122" s="2">
        <v>117</v>
      </c>
      <c r="B122" s="5" t="s">
        <v>177</v>
      </c>
      <c r="C122" s="25">
        <f t="shared" si="3"/>
        <v>0</v>
      </c>
      <c r="D122" s="19"/>
      <c r="E122" s="19"/>
      <c r="F122" s="19"/>
      <c r="G122" s="18"/>
      <c r="H122" s="19"/>
      <c r="I122" s="19"/>
    </row>
    <row r="123" spans="1:9" ht="15">
      <c r="A123" s="2">
        <v>118</v>
      </c>
      <c r="B123" s="5" t="s">
        <v>151</v>
      </c>
      <c r="C123" s="25">
        <f t="shared" si="3"/>
        <v>0</v>
      </c>
      <c r="D123" s="19"/>
      <c r="E123" s="19"/>
      <c r="F123" s="19"/>
      <c r="G123" s="18"/>
      <c r="H123" s="19"/>
      <c r="I123" s="19"/>
    </row>
    <row r="124" spans="1:9" ht="15">
      <c r="A124" s="2">
        <v>119</v>
      </c>
      <c r="B124" s="5" t="s">
        <v>152</v>
      </c>
      <c r="C124" s="25">
        <f t="shared" si="3"/>
        <v>0</v>
      </c>
      <c r="D124" s="19"/>
      <c r="E124" s="19"/>
      <c r="F124" s="19"/>
      <c r="G124" s="18"/>
      <c r="H124" s="19"/>
      <c r="I124" s="19"/>
    </row>
    <row r="125" spans="1:9" ht="15">
      <c r="A125" s="2">
        <v>120</v>
      </c>
      <c r="B125" s="5" t="s">
        <v>153</v>
      </c>
      <c r="C125" s="25">
        <f t="shared" si="3"/>
        <v>0</v>
      </c>
      <c r="D125" s="19"/>
      <c r="E125" s="19"/>
      <c r="F125" s="19"/>
      <c r="G125" s="18"/>
      <c r="H125" s="19"/>
      <c r="I125" s="19"/>
    </row>
    <row r="126" spans="1:9" ht="15">
      <c r="A126" s="2">
        <v>121</v>
      </c>
      <c r="B126" s="5" t="s">
        <v>155</v>
      </c>
      <c r="C126" s="25">
        <f t="shared" si="3"/>
        <v>0</v>
      </c>
      <c r="D126" s="19"/>
      <c r="E126" s="19"/>
      <c r="F126" s="19"/>
      <c r="G126" s="18"/>
      <c r="H126" s="19"/>
      <c r="I126" s="19"/>
    </row>
    <row r="127" spans="1:9" ht="15">
      <c r="A127" s="2">
        <v>122</v>
      </c>
      <c r="B127" s="5" t="s">
        <v>161</v>
      </c>
      <c r="C127" s="25">
        <f t="shared" si="3"/>
        <v>0</v>
      </c>
      <c r="D127" s="19"/>
      <c r="E127" s="19"/>
      <c r="F127" s="19"/>
      <c r="G127" s="18"/>
      <c r="H127" s="19"/>
      <c r="I127" s="19"/>
    </row>
    <row r="128" spans="1:9" ht="15">
      <c r="A128" s="2">
        <v>123</v>
      </c>
      <c r="B128" s="5" t="s">
        <v>162</v>
      </c>
      <c r="C128" s="25">
        <f t="shared" si="3"/>
        <v>0</v>
      </c>
      <c r="D128" s="19"/>
      <c r="E128" s="19"/>
      <c r="F128" s="19"/>
      <c r="G128" s="18"/>
      <c r="H128" s="19"/>
      <c r="I128" s="19"/>
    </row>
    <row r="129" spans="1:9" ht="15">
      <c r="A129" s="2">
        <v>124</v>
      </c>
      <c r="B129" s="5" t="s">
        <v>163</v>
      </c>
      <c r="C129" s="25">
        <f t="shared" si="3"/>
        <v>0</v>
      </c>
      <c r="D129" s="19"/>
      <c r="E129" s="19"/>
      <c r="F129" s="19"/>
      <c r="G129" s="18"/>
      <c r="H129" s="19"/>
      <c r="I129" s="19"/>
    </row>
    <row r="130" spans="1:9" ht="15">
      <c r="A130" s="2">
        <v>125</v>
      </c>
      <c r="B130" s="5" t="s">
        <v>164</v>
      </c>
      <c r="C130" s="25">
        <f t="shared" si="3"/>
        <v>0</v>
      </c>
      <c r="D130" s="19"/>
      <c r="E130" s="19"/>
      <c r="F130" s="19"/>
      <c r="G130" s="18"/>
      <c r="H130" s="19"/>
      <c r="I130" s="19"/>
    </row>
    <row r="131" spans="1:9" ht="15">
      <c r="A131" s="2">
        <v>126</v>
      </c>
      <c r="B131" s="5" t="s">
        <v>165</v>
      </c>
      <c r="C131" s="25">
        <f t="shared" si="3"/>
        <v>0</v>
      </c>
      <c r="D131" s="19"/>
      <c r="E131" s="19"/>
      <c r="F131" s="19"/>
      <c r="G131" s="18"/>
      <c r="H131" s="19"/>
      <c r="I131" s="19"/>
    </row>
    <row r="132" spans="1:9" ht="15">
      <c r="A132" s="2">
        <v>127</v>
      </c>
      <c r="B132" s="5" t="s">
        <v>166</v>
      </c>
      <c r="C132" s="25">
        <f t="shared" si="3"/>
        <v>0</v>
      </c>
      <c r="D132" s="19"/>
      <c r="E132" s="19"/>
      <c r="F132" s="19"/>
      <c r="G132" s="18"/>
      <c r="H132" s="19"/>
      <c r="I132" s="19"/>
    </row>
    <row r="133" spans="1:9" ht="15">
      <c r="A133" s="2">
        <v>128</v>
      </c>
      <c r="B133" s="5" t="s">
        <v>167</v>
      </c>
      <c r="C133" s="25">
        <f t="shared" si="3"/>
        <v>0</v>
      </c>
      <c r="D133" s="19"/>
      <c r="E133" s="19"/>
      <c r="F133" s="19"/>
      <c r="G133" s="18"/>
      <c r="H133" s="19"/>
      <c r="I133" s="19"/>
    </row>
    <row r="134" spans="1:9" ht="15">
      <c r="A134" s="2">
        <v>129</v>
      </c>
      <c r="B134" s="5" t="s">
        <v>168</v>
      </c>
      <c r="C134" s="25">
        <f aca="true" t="shared" si="4" ref="C134:C165">D134*50+E134*30+F134*10+G134*5+H134*3+I134*1</f>
        <v>0</v>
      </c>
      <c r="D134" s="19"/>
      <c r="E134" s="19"/>
      <c r="F134" s="19"/>
      <c r="G134" s="18"/>
      <c r="H134" s="19"/>
      <c r="I134" s="19"/>
    </row>
    <row r="135" spans="1:9" ht="15">
      <c r="A135" s="2">
        <v>130</v>
      </c>
      <c r="B135" s="5" t="s">
        <v>175</v>
      </c>
      <c r="C135" s="25">
        <f t="shared" si="4"/>
        <v>0</v>
      </c>
      <c r="D135" s="19"/>
      <c r="E135" s="19"/>
      <c r="F135" s="19"/>
      <c r="G135" s="18"/>
      <c r="H135" s="19"/>
      <c r="I135" s="19"/>
    </row>
    <row r="136" spans="1:9" ht="15">
      <c r="A136" s="2">
        <v>131</v>
      </c>
      <c r="B136" s="5" t="s">
        <v>178</v>
      </c>
      <c r="C136" s="25">
        <f t="shared" si="4"/>
        <v>0</v>
      </c>
      <c r="D136" s="19"/>
      <c r="E136" s="19"/>
      <c r="F136" s="19"/>
      <c r="G136" s="18"/>
      <c r="H136" s="19"/>
      <c r="I136" s="19"/>
    </row>
    <row r="137" spans="1:9" ht="15">
      <c r="A137" s="2">
        <v>132</v>
      </c>
      <c r="B137" s="5" t="s">
        <v>179</v>
      </c>
      <c r="C137" s="25">
        <f t="shared" si="4"/>
        <v>0</v>
      </c>
      <c r="D137" s="19"/>
      <c r="E137" s="19"/>
      <c r="F137" s="19"/>
      <c r="G137" s="18"/>
      <c r="H137" s="19"/>
      <c r="I137" s="19"/>
    </row>
    <row r="138" spans="1:9" ht="15">
      <c r="A138" s="2">
        <v>133</v>
      </c>
      <c r="B138" s="5" t="s">
        <v>180</v>
      </c>
      <c r="C138" s="25">
        <f t="shared" si="4"/>
        <v>0</v>
      </c>
      <c r="D138" s="19"/>
      <c r="E138" s="19"/>
      <c r="F138" s="19"/>
      <c r="G138" s="18"/>
      <c r="H138" s="19"/>
      <c r="I138" s="19"/>
    </row>
    <row r="139" spans="1:9" ht="15">
      <c r="A139" s="2">
        <v>134</v>
      </c>
      <c r="B139" s="5" t="s">
        <v>192</v>
      </c>
      <c r="C139" s="25">
        <f t="shared" si="4"/>
        <v>0</v>
      </c>
      <c r="D139" s="19"/>
      <c r="E139" s="19"/>
      <c r="F139" s="19"/>
      <c r="G139" s="18"/>
      <c r="H139" s="19"/>
      <c r="I139" s="19"/>
    </row>
    <row r="140" spans="1:9" ht="15">
      <c r="A140" s="2">
        <v>135</v>
      </c>
      <c r="B140" s="5"/>
      <c r="C140" s="25">
        <f t="shared" si="4"/>
        <v>0</v>
      </c>
      <c r="D140" s="19"/>
      <c r="E140" s="19"/>
      <c r="F140" s="19"/>
      <c r="G140" s="18"/>
      <c r="H140" s="19"/>
      <c r="I140" s="19"/>
    </row>
    <row r="141" spans="1:9" ht="15">
      <c r="A141" s="2">
        <v>136</v>
      </c>
      <c r="B141" s="5"/>
      <c r="C141" s="25">
        <f t="shared" si="4"/>
        <v>0</v>
      </c>
      <c r="D141" s="19"/>
      <c r="E141" s="19"/>
      <c r="F141" s="19"/>
      <c r="G141" s="18"/>
      <c r="H141" s="19"/>
      <c r="I141" s="19"/>
    </row>
    <row r="142" spans="1:9" ht="15">
      <c r="A142" s="2">
        <v>137</v>
      </c>
      <c r="B142" s="5"/>
      <c r="C142" s="25">
        <f t="shared" si="4"/>
        <v>0</v>
      </c>
      <c r="D142" s="19"/>
      <c r="E142" s="19"/>
      <c r="F142" s="19"/>
      <c r="G142" s="18"/>
      <c r="H142" s="19"/>
      <c r="I142" s="19"/>
    </row>
    <row r="143" spans="1:9" ht="15">
      <c r="A143" s="2">
        <v>138</v>
      </c>
      <c r="B143" s="5"/>
      <c r="C143" s="25">
        <f t="shared" si="4"/>
        <v>0</v>
      </c>
      <c r="D143" s="19"/>
      <c r="E143" s="19"/>
      <c r="F143" s="19"/>
      <c r="G143" s="18"/>
      <c r="H143" s="19"/>
      <c r="I143" s="19"/>
    </row>
    <row r="144" spans="1:9" ht="15">
      <c r="A144" s="2">
        <v>139</v>
      </c>
      <c r="B144" s="5"/>
      <c r="C144" s="25">
        <f t="shared" si="4"/>
        <v>0</v>
      </c>
      <c r="D144" s="19"/>
      <c r="E144" s="19"/>
      <c r="F144" s="19"/>
      <c r="G144" s="18"/>
      <c r="H144" s="19"/>
      <c r="I144" s="19"/>
    </row>
    <row r="145" spans="1:9" ht="15">
      <c r="A145" s="2">
        <v>140</v>
      </c>
      <c r="B145" s="5"/>
      <c r="C145" s="25">
        <f t="shared" si="4"/>
        <v>0</v>
      </c>
      <c r="D145" s="19"/>
      <c r="E145" s="19"/>
      <c r="F145" s="19"/>
      <c r="G145" s="18"/>
      <c r="H145" s="19"/>
      <c r="I145" s="19"/>
    </row>
    <row r="146" spans="1:9" ht="15">
      <c r="A146" s="2">
        <v>141</v>
      </c>
      <c r="B146" s="5"/>
      <c r="C146" s="25">
        <f t="shared" si="4"/>
        <v>0</v>
      </c>
      <c r="D146" s="19"/>
      <c r="E146" s="19"/>
      <c r="F146" s="19"/>
      <c r="G146" s="18"/>
      <c r="H146" s="19"/>
      <c r="I146" s="19"/>
    </row>
    <row r="147" spans="1:9" ht="15">
      <c r="A147" s="2">
        <v>142</v>
      </c>
      <c r="B147" s="5"/>
      <c r="C147" s="25">
        <f t="shared" si="4"/>
        <v>0</v>
      </c>
      <c r="D147" s="19"/>
      <c r="E147" s="19"/>
      <c r="F147" s="19"/>
      <c r="G147" s="18"/>
      <c r="H147" s="19"/>
      <c r="I147" s="19"/>
    </row>
    <row r="148" spans="1:9" ht="15">
      <c r="A148" s="2">
        <v>143</v>
      </c>
      <c r="B148" s="5"/>
      <c r="C148" s="25">
        <f t="shared" si="4"/>
        <v>0</v>
      </c>
      <c r="D148" s="19"/>
      <c r="E148" s="19"/>
      <c r="F148" s="19"/>
      <c r="G148" s="18"/>
      <c r="H148" s="19"/>
      <c r="I148" s="19"/>
    </row>
    <row r="149" spans="1:9" ht="15">
      <c r="A149" s="2">
        <v>144</v>
      </c>
      <c r="B149" s="5"/>
      <c r="C149" s="25">
        <f t="shared" si="4"/>
        <v>0</v>
      </c>
      <c r="D149" s="19"/>
      <c r="E149" s="19"/>
      <c r="F149" s="19"/>
      <c r="G149" s="18"/>
      <c r="H149" s="19"/>
      <c r="I149" s="19"/>
    </row>
    <row r="150" spans="1:9" ht="15">
      <c r="A150" s="2">
        <v>145</v>
      </c>
      <c r="B150" s="5"/>
      <c r="C150" s="25">
        <f t="shared" si="4"/>
        <v>0</v>
      </c>
      <c r="D150" s="19"/>
      <c r="E150" s="19"/>
      <c r="F150" s="19"/>
      <c r="G150" s="18"/>
      <c r="H150" s="19"/>
      <c r="I150" s="19"/>
    </row>
    <row r="151" spans="1:9" ht="15">
      <c r="A151" s="2">
        <v>146</v>
      </c>
      <c r="B151" s="5"/>
      <c r="C151" s="25">
        <f t="shared" si="4"/>
        <v>0</v>
      </c>
      <c r="D151" s="19"/>
      <c r="E151" s="19"/>
      <c r="F151" s="19"/>
      <c r="G151" s="18"/>
      <c r="H151" s="19"/>
      <c r="I151" s="19"/>
    </row>
    <row r="152" spans="1:9" ht="15">
      <c r="A152" s="2">
        <v>147</v>
      </c>
      <c r="B152" s="5"/>
      <c r="C152" s="25">
        <f t="shared" si="4"/>
        <v>0</v>
      </c>
      <c r="D152" s="19"/>
      <c r="E152" s="19"/>
      <c r="F152" s="19"/>
      <c r="G152" s="18"/>
      <c r="H152" s="19"/>
      <c r="I152" s="19"/>
    </row>
    <row r="153" spans="1:9" ht="15">
      <c r="A153" s="2">
        <v>148</v>
      </c>
      <c r="B153" s="5"/>
      <c r="C153" s="25">
        <f t="shared" si="4"/>
        <v>0</v>
      </c>
      <c r="D153" s="19"/>
      <c r="E153" s="19"/>
      <c r="F153" s="19"/>
      <c r="G153" s="18"/>
      <c r="H153" s="19"/>
      <c r="I153" s="19"/>
    </row>
    <row r="154" spans="1:9" ht="15">
      <c r="A154" s="2">
        <v>149</v>
      </c>
      <c r="B154" s="5"/>
      <c r="C154" s="25">
        <f t="shared" si="4"/>
        <v>0</v>
      </c>
      <c r="D154" s="19"/>
      <c r="E154" s="19"/>
      <c r="F154" s="19"/>
      <c r="G154" s="18"/>
      <c r="H154" s="19"/>
      <c r="I154" s="19"/>
    </row>
    <row r="155" spans="1:9" ht="15">
      <c r="A155" s="2">
        <v>150</v>
      </c>
      <c r="B155" s="5"/>
      <c r="C155" s="25">
        <f t="shared" si="4"/>
        <v>0</v>
      </c>
      <c r="D155" s="19"/>
      <c r="E155" s="19"/>
      <c r="F155" s="19"/>
      <c r="G155" s="18"/>
      <c r="H155" s="19"/>
      <c r="I155" s="19"/>
    </row>
  </sheetData>
  <sheetProtection/>
  <mergeCells count="5">
    <mergeCell ref="D4:I4"/>
    <mergeCell ref="B2:I2"/>
    <mergeCell ref="A4:A5"/>
    <mergeCell ref="B4:B5"/>
    <mergeCell ref="C4:C5"/>
  </mergeCells>
  <conditionalFormatting sqref="D6:D155">
    <cfRule type="top10" priority="6" dxfId="19" stopIfTrue="1" rank="1"/>
  </conditionalFormatting>
  <conditionalFormatting sqref="E6:E155">
    <cfRule type="top10" priority="5" dxfId="19" stopIfTrue="1" rank="1"/>
  </conditionalFormatting>
  <conditionalFormatting sqref="F6:F155">
    <cfRule type="top10" priority="4" dxfId="19" stopIfTrue="1" rank="1"/>
  </conditionalFormatting>
  <conditionalFormatting sqref="G6:G155">
    <cfRule type="top10" priority="3" dxfId="19" stopIfTrue="1" rank="1"/>
  </conditionalFormatting>
  <conditionalFormatting sqref="H6:H155">
    <cfRule type="top10" priority="2" dxfId="19" stopIfTrue="1" rank="1"/>
  </conditionalFormatting>
  <conditionalFormatting sqref="I6:I155">
    <cfRule type="top10" priority="1" dxfId="19" stopIfTrue="1" rank="1"/>
  </conditionalFormatting>
  <conditionalFormatting sqref="C6:C155">
    <cfRule type="expression" priority="15" dxfId="17" stopIfTrue="1">
      <formula>LARGE(($C$6:$C$130),MIN(1,COUNT($C$6:$C$130)))&lt;=C6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2:X15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4.421875" style="0" bestFit="1" customWidth="1"/>
    <col min="2" max="2" width="11.57421875" style="0" customWidth="1"/>
    <col min="3" max="3" width="13.57421875" style="15" customWidth="1"/>
    <col min="4" max="13" width="5.00390625" style="15" bestFit="1" customWidth="1"/>
    <col min="14" max="14" width="11.28125" style="15" customWidth="1"/>
    <col min="15" max="15" width="10.57421875" style="15" customWidth="1"/>
    <col min="16" max="16" width="12.421875" style="15" customWidth="1"/>
    <col min="17" max="17" width="16.140625" style="15" customWidth="1"/>
    <col min="18" max="18" width="16.421875" style="15" customWidth="1"/>
    <col min="19" max="19" width="12.57421875" style="15" customWidth="1"/>
    <col min="20" max="20" width="9.140625" style="15" customWidth="1"/>
  </cols>
  <sheetData>
    <row r="2" spans="2:20" ht="18">
      <c r="B2" s="98" t="s">
        <v>80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ht="13.5" thickBot="1"/>
    <row r="4" spans="1:20" ht="12.75">
      <c r="A4" s="117"/>
      <c r="B4" s="101" t="s">
        <v>32</v>
      </c>
      <c r="C4" s="101" t="s">
        <v>60</v>
      </c>
      <c r="D4" s="103" t="s">
        <v>81</v>
      </c>
      <c r="E4" s="104"/>
      <c r="F4" s="104"/>
      <c r="G4" s="104"/>
      <c r="H4" s="104"/>
      <c r="I4" s="104"/>
      <c r="J4" s="104"/>
      <c r="K4" s="104"/>
      <c r="L4" s="104"/>
      <c r="M4" s="105"/>
      <c r="N4" s="51" t="s">
        <v>82</v>
      </c>
      <c r="O4" s="111" t="s">
        <v>88</v>
      </c>
      <c r="P4" s="113" t="s">
        <v>83</v>
      </c>
      <c r="Q4" s="113" t="s">
        <v>84</v>
      </c>
      <c r="R4" s="113" t="s">
        <v>85</v>
      </c>
      <c r="S4" s="113" t="s">
        <v>86</v>
      </c>
      <c r="T4" s="115" t="s">
        <v>87</v>
      </c>
    </row>
    <row r="5" spans="1:20" ht="42.75" customHeight="1" thickBot="1">
      <c r="A5" s="118"/>
      <c r="B5" s="102"/>
      <c r="C5" s="102"/>
      <c r="D5" s="37">
        <v>2010</v>
      </c>
      <c r="E5" s="32">
        <v>2011</v>
      </c>
      <c r="F5" s="32">
        <v>2012</v>
      </c>
      <c r="G5" s="32">
        <v>2013</v>
      </c>
      <c r="H5" s="32">
        <v>2014</v>
      </c>
      <c r="I5" s="32">
        <v>2015</v>
      </c>
      <c r="J5" s="32">
        <v>2016</v>
      </c>
      <c r="K5" s="32">
        <v>2017</v>
      </c>
      <c r="L5" s="32">
        <v>2017</v>
      </c>
      <c r="M5" s="44">
        <v>2018</v>
      </c>
      <c r="N5" s="58">
        <v>2014</v>
      </c>
      <c r="O5" s="112"/>
      <c r="P5" s="114"/>
      <c r="Q5" s="114"/>
      <c r="R5" s="114"/>
      <c r="S5" s="114"/>
      <c r="T5" s="116"/>
    </row>
    <row r="6" spans="1:24" ht="15">
      <c r="A6" s="75">
        <v>1</v>
      </c>
      <c r="B6" s="94" t="s">
        <v>147</v>
      </c>
      <c r="C6" s="95">
        <f>N6+(M6+L6+K6+J6+I6+H6+G6+F6+E6+D6)*0.1</f>
        <v>102.56609999999999</v>
      </c>
      <c r="D6" s="54"/>
      <c r="E6" s="55"/>
      <c r="F6" s="55"/>
      <c r="G6" s="56"/>
      <c r="H6" s="55"/>
      <c r="I6" s="55"/>
      <c r="J6" s="55"/>
      <c r="K6" s="55"/>
      <c r="L6" s="55"/>
      <c r="M6" s="57"/>
      <c r="N6" s="52">
        <f>O6/500*P6*Q6*R6*S6*T6</f>
        <v>102.56609999999999</v>
      </c>
      <c r="O6" s="38">
        <v>7000</v>
      </c>
      <c r="P6" s="31">
        <f>coef!$I$3</f>
        <v>1.5</v>
      </c>
      <c r="Q6" s="31">
        <f>coef!$I$8</f>
        <v>1.7</v>
      </c>
      <c r="R6" s="31">
        <f>coef!$I$12</f>
        <v>1.7</v>
      </c>
      <c r="S6" s="31">
        <f>coef!$I$16</f>
        <v>1.3</v>
      </c>
      <c r="T6" s="47">
        <f>coef!$I$21</f>
        <v>1.3</v>
      </c>
      <c r="U6" s="59"/>
      <c r="V6" s="22"/>
      <c r="W6" s="22"/>
      <c r="X6" s="22"/>
    </row>
    <row r="7" spans="1:24" ht="15">
      <c r="A7" s="76">
        <v>2</v>
      </c>
      <c r="B7" s="84" t="s">
        <v>95</v>
      </c>
      <c r="C7" s="49">
        <f>N7+(M7+L7+K7+J7+I7+H7+G7+F7+E7+D7)*0.1</f>
        <v>34.110960000000006</v>
      </c>
      <c r="D7" s="53"/>
      <c r="E7" s="26"/>
      <c r="F7" s="26"/>
      <c r="G7" s="27"/>
      <c r="H7" s="26"/>
      <c r="I7" s="26"/>
      <c r="J7" s="26"/>
      <c r="K7" s="26"/>
      <c r="L7" s="26"/>
      <c r="M7" s="28"/>
      <c r="N7" s="52">
        <f>O7/500*P7*Q7*R7*S7*T7</f>
        <v>34.110960000000006</v>
      </c>
      <c r="O7" s="21">
        <v>1000</v>
      </c>
      <c r="P7" s="19">
        <f>coef!$I$2</f>
        <v>1.2</v>
      </c>
      <c r="Q7" s="19">
        <f>coef!$I$9</f>
        <v>2.9</v>
      </c>
      <c r="R7" s="19">
        <f>coef!$I$13</f>
        <v>2.9</v>
      </c>
      <c r="S7" s="19">
        <f>coef!$I$16</f>
        <v>1.3</v>
      </c>
      <c r="T7" s="48">
        <f>coef!$I$21</f>
        <v>1.3</v>
      </c>
      <c r="U7" s="59"/>
      <c r="V7" s="22"/>
      <c r="W7" s="22"/>
      <c r="X7" s="22"/>
    </row>
    <row r="8" spans="1:24" ht="15">
      <c r="A8" s="76">
        <v>3</v>
      </c>
      <c r="B8" s="73" t="s">
        <v>6</v>
      </c>
      <c r="C8" s="49">
        <f>N8+(M8+L8+K8+J8+I8+H8+G8+F8+E8+D8)*0.1</f>
        <v>367.584</v>
      </c>
      <c r="D8" s="53">
        <v>2120</v>
      </c>
      <c r="E8" s="26">
        <v>1153.62</v>
      </c>
      <c r="F8" s="26">
        <v>225.42</v>
      </c>
      <c r="G8" s="27"/>
      <c r="H8" s="26"/>
      <c r="I8" s="26"/>
      <c r="J8" s="26"/>
      <c r="K8" s="26"/>
      <c r="L8" s="26"/>
      <c r="M8" s="28"/>
      <c r="N8" s="52">
        <f>O8/500*P8*Q8*R8*S8*T8</f>
        <v>17.68</v>
      </c>
      <c r="O8" s="21">
        <v>4000</v>
      </c>
      <c r="P8" s="19">
        <f>coef!$I$1</f>
        <v>1</v>
      </c>
      <c r="Q8" s="19">
        <f>coef!$I$7</f>
        <v>1</v>
      </c>
      <c r="R8" s="19">
        <f>coef!$I$12</f>
        <v>1.7</v>
      </c>
      <c r="S8" s="19">
        <f>coef!$I$15</f>
        <v>1</v>
      </c>
      <c r="T8" s="48">
        <f>coef!$I$21</f>
        <v>1.3</v>
      </c>
      <c r="U8" s="59"/>
      <c r="V8" s="22"/>
      <c r="W8" s="22"/>
      <c r="X8" s="22"/>
    </row>
    <row r="9" spans="1:24" ht="15">
      <c r="A9" s="76">
        <v>4</v>
      </c>
      <c r="B9" s="84" t="s">
        <v>130</v>
      </c>
      <c r="C9" s="49">
        <f>N9+(M9+L9+K9+J9+I9+H9+G9+F9+E9+D9)*0.1</f>
        <v>6</v>
      </c>
      <c r="D9" s="53"/>
      <c r="E9" s="26"/>
      <c r="F9" s="26"/>
      <c r="G9" s="27"/>
      <c r="H9" s="26"/>
      <c r="I9" s="26"/>
      <c r="J9" s="26"/>
      <c r="K9" s="26"/>
      <c r="L9" s="26"/>
      <c r="M9" s="28"/>
      <c r="N9" s="52">
        <f>O9/500*P9*Q9*R9*S9*T9</f>
        <v>6</v>
      </c>
      <c r="O9" s="21">
        <v>2000</v>
      </c>
      <c r="P9" s="19">
        <f>coef!$I$3</f>
        <v>1.5</v>
      </c>
      <c r="Q9" s="19">
        <f>coef!$I$7</f>
        <v>1</v>
      </c>
      <c r="R9" s="19">
        <f>coef!$I$11</f>
        <v>1</v>
      </c>
      <c r="S9" s="19">
        <f>coef!$I$15</f>
        <v>1</v>
      </c>
      <c r="T9" s="48">
        <f>coef!$I$20</f>
        <v>1</v>
      </c>
      <c r="U9" s="59"/>
      <c r="V9" s="22"/>
      <c r="W9" s="22"/>
      <c r="X9" s="22"/>
    </row>
    <row r="10" spans="1:24" ht="15">
      <c r="A10" s="76">
        <v>5</v>
      </c>
      <c r="B10" s="73" t="s">
        <v>30</v>
      </c>
      <c r="C10" s="49">
        <f>N10+(M10+L10+K10+J10+I10+H10+G10+F10+E10+D10)*0.1</f>
        <v>2.25</v>
      </c>
      <c r="D10" s="53"/>
      <c r="E10" s="26"/>
      <c r="F10" s="26"/>
      <c r="G10" s="27"/>
      <c r="H10" s="26"/>
      <c r="I10" s="26"/>
      <c r="J10" s="26"/>
      <c r="K10" s="26"/>
      <c r="L10" s="26"/>
      <c r="M10" s="28"/>
      <c r="N10" s="52">
        <f>O10/500*P10*Q10*R10*S10*T10</f>
        <v>2.25</v>
      </c>
      <c r="O10" s="21">
        <v>750</v>
      </c>
      <c r="P10" s="19">
        <f>coef!$I$3</f>
        <v>1.5</v>
      </c>
      <c r="Q10" s="19">
        <f>coef!$I$7</f>
        <v>1</v>
      </c>
      <c r="R10" s="19">
        <f>coef!$I$11</f>
        <v>1</v>
      </c>
      <c r="S10" s="19">
        <f>coef!$I$15</f>
        <v>1</v>
      </c>
      <c r="T10" s="48">
        <f>coef!$I$20</f>
        <v>1</v>
      </c>
      <c r="U10" s="59"/>
      <c r="V10" s="22"/>
      <c r="W10" s="22"/>
      <c r="X10" s="22"/>
    </row>
    <row r="11" spans="1:24" ht="15">
      <c r="A11" s="76">
        <v>6</v>
      </c>
      <c r="B11" s="73" t="s">
        <v>0</v>
      </c>
      <c r="C11" s="49">
        <f>N11+(M11+L11+K11+J11+I11+H11+G11+F11+E11+D11)*0.1</f>
        <v>27</v>
      </c>
      <c r="D11" s="53">
        <v>250</v>
      </c>
      <c r="E11" s="26"/>
      <c r="F11" s="26"/>
      <c r="G11" s="27"/>
      <c r="H11" s="26"/>
      <c r="I11" s="26"/>
      <c r="J11" s="26"/>
      <c r="K11" s="26"/>
      <c r="L11" s="26"/>
      <c r="M11" s="28"/>
      <c r="N11" s="52">
        <f>O11/500*P11*Q11*R11*S11*T11</f>
        <v>2</v>
      </c>
      <c r="O11" s="21">
        <v>1000</v>
      </c>
      <c r="P11" s="19">
        <f>coef!$I$1</f>
        <v>1</v>
      </c>
      <c r="Q11" s="19">
        <f>coef!$I$7</f>
        <v>1</v>
      </c>
      <c r="R11" s="19">
        <f>coef!$I$11</f>
        <v>1</v>
      </c>
      <c r="S11" s="19">
        <f>coef!$I$15</f>
        <v>1</v>
      </c>
      <c r="T11" s="48">
        <f>coef!$I$20</f>
        <v>1</v>
      </c>
      <c r="U11" s="59"/>
      <c r="V11" s="22"/>
      <c r="W11" s="22"/>
      <c r="X11" s="22"/>
    </row>
    <row r="12" spans="1:24" ht="15">
      <c r="A12" s="76">
        <v>7</v>
      </c>
      <c r="B12" s="73" t="s">
        <v>41</v>
      </c>
      <c r="C12" s="96">
        <f>N12+(M12+L12+K12+J12+I12+H12+G12+F12+E12+D12)*0.1</f>
        <v>898.6989600000002</v>
      </c>
      <c r="D12" s="53">
        <v>2187</v>
      </c>
      <c r="E12" s="26">
        <v>2712.7295999999997</v>
      </c>
      <c r="F12" s="26">
        <v>4087.26</v>
      </c>
      <c r="G12" s="27"/>
      <c r="H12" s="26"/>
      <c r="I12" s="26"/>
      <c r="J12" s="26"/>
      <c r="K12" s="26"/>
      <c r="L12" s="26"/>
      <c r="M12" s="28"/>
      <c r="N12" s="52">
        <f>O12/500*P12*Q12*R12*S12*T12</f>
        <v>0</v>
      </c>
      <c r="O12" s="21"/>
      <c r="P12" s="19"/>
      <c r="Q12" s="19"/>
      <c r="R12" s="19"/>
      <c r="S12" s="19"/>
      <c r="T12" s="48"/>
      <c r="U12" s="59"/>
      <c r="V12" s="22"/>
      <c r="W12" s="22"/>
      <c r="X12" s="22"/>
    </row>
    <row r="13" spans="1:24" ht="15">
      <c r="A13" s="76">
        <v>8</v>
      </c>
      <c r="B13" s="84" t="s">
        <v>101</v>
      </c>
      <c r="C13" s="49">
        <f>N13+(M13+L13+K13+J13+I13+H13+G13+F13+E13+D13)*0.1</f>
        <v>5.304</v>
      </c>
      <c r="D13" s="53"/>
      <c r="E13" s="26"/>
      <c r="F13" s="26">
        <v>53.04</v>
      </c>
      <c r="G13" s="27"/>
      <c r="H13" s="26"/>
      <c r="I13" s="26"/>
      <c r="J13" s="26"/>
      <c r="K13" s="26"/>
      <c r="L13" s="26"/>
      <c r="M13" s="28"/>
      <c r="N13" s="52">
        <f>O13/500*P13*Q13*R13*S13*T13</f>
        <v>0</v>
      </c>
      <c r="O13" s="21"/>
      <c r="P13" s="19"/>
      <c r="Q13" s="19"/>
      <c r="R13" s="19"/>
      <c r="S13" s="19"/>
      <c r="T13" s="48"/>
      <c r="U13" s="59"/>
      <c r="V13" s="22"/>
      <c r="W13" s="22"/>
      <c r="X13" s="22"/>
    </row>
    <row r="14" spans="1:24" ht="15">
      <c r="A14" s="76">
        <v>9</v>
      </c>
      <c r="B14" s="73" t="s">
        <v>157</v>
      </c>
      <c r="C14" s="49">
        <f>N14+(M14+L14+K14+J14+I14+H14+G14+F14+E14+D14)*0.1</f>
        <v>0</v>
      </c>
      <c r="D14" s="53"/>
      <c r="E14" s="26"/>
      <c r="F14" s="26"/>
      <c r="G14" s="27"/>
      <c r="H14" s="26"/>
      <c r="I14" s="26"/>
      <c r="J14" s="26"/>
      <c r="K14" s="26"/>
      <c r="L14" s="26"/>
      <c r="M14" s="28"/>
      <c r="N14" s="52">
        <f>O14/500*P14*Q14*R14*S14*T14</f>
        <v>0</v>
      </c>
      <c r="O14" s="21"/>
      <c r="P14" s="19"/>
      <c r="Q14" s="19"/>
      <c r="R14" s="19"/>
      <c r="S14" s="19"/>
      <c r="T14" s="48"/>
      <c r="U14" s="59"/>
      <c r="V14" s="22"/>
      <c r="W14" s="22"/>
      <c r="X14" s="22"/>
    </row>
    <row r="15" spans="1:24" ht="15">
      <c r="A15" s="76">
        <v>10</v>
      </c>
      <c r="B15" s="73" t="s">
        <v>49</v>
      </c>
      <c r="C15" s="49">
        <f>N15+(M15+L15+K15+J15+I15+H15+G15+F15+E15+D15)*0.1</f>
        <v>0</v>
      </c>
      <c r="D15" s="53"/>
      <c r="E15" s="26"/>
      <c r="F15" s="26"/>
      <c r="G15" s="27"/>
      <c r="H15" s="26"/>
      <c r="I15" s="26"/>
      <c r="J15" s="26"/>
      <c r="K15" s="26"/>
      <c r="L15" s="26"/>
      <c r="M15" s="28"/>
      <c r="N15" s="52">
        <f>O15/500*P15*Q15*R15*S15*T15</f>
        <v>0</v>
      </c>
      <c r="O15" s="21"/>
      <c r="P15" s="19"/>
      <c r="Q15" s="19"/>
      <c r="R15" s="19"/>
      <c r="S15" s="19"/>
      <c r="T15" s="48"/>
      <c r="U15" s="59"/>
      <c r="V15" s="22"/>
      <c r="W15" s="22"/>
      <c r="X15" s="22"/>
    </row>
    <row r="16" spans="1:24" ht="15">
      <c r="A16" s="76">
        <v>11</v>
      </c>
      <c r="B16" s="73" t="s">
        <v>35</v>
      </c>
      <c r="C16" s="49">
        <f>N16+(M16+L16+K16+J16+I16+H16+G16+F16+E16+D16)*0.1</f>
        <v>0</v>
      </c>
      <c r="D16" s="53"/>
      <c r="E16" s="26"/>
      <c r="F16" s="26"/>
      <c r="G16" s="27"/>
      <c r="H16" s="26"/>
      <c r="I16" s="26"/>
      <c r="J16" s="26"/>
      <c r="K16" s="26"/>
      <c r="L16" s="26"/>
      <c r="M16" s="28"/>
      <c r="N16" s="52">
        <f>O16/500*P16*Q16*R16*S16*T16</f>
        <v>0</v>
      </c>
      <c r="O16" s="21"/>
      <c r="P16" s="19"/>
      <c r="Q16" s="19"/>
      <c r="R16" s="19"/>
      <c r="S16" s="19"/>
      <c r="T16" s="48"/>
      <c r="U16" s="59"/>
      <c r="V16" s="22"/>
      <c r="W16" s="22"/>
      <c r="X16" s="22"/>
    </row>
    <row r="17" spans="1:24" ht="15">
      <c r="A17" s="76">
        <v>12</v>
      </c>
      <c r="B17" s="73" t="s">
        <v>13</v>
      </c>
      <c r="C17" s="49">
        <f>N17+(M17+L17+K17+J17+I17+H17+G17+F17+E17+D17)*0.1</f>
        <v>0</v>
      </c>
      <c r="D17" s="53"/>
      <c r="E17" s="26"/>
      <c r="F17" s="26"/>
      <c r="G17" s="27"/>
      <c r="H17" s="26"/>
      <c r="I17" s="26"/>
      <c r="J17" s="26"/>
      <c r="K17" s="26"/>
      <c r="L17" s="26"/>
      <c r="M17" s="28"/>
      <c r="N17" s="52">
        <f>O17/500*P17*Q17*R17*S17*T17</f>
        <v>0</v>
      </c>
      <c r="O17" s="21"/>
      <c r="P17" s="19"/>
      <c r="Q17" s="19"/>
      <c r="R17" s="19"/>
      <c r="S17" s="19"/>
      <c r="T17" s="48"/>
      <c r="U17" s="59"/>
      <c r="V17" s="22"/>
      <c r="W17" s="22"/>
      <c r="X17" s="22"/>
    </row>
    <row r="18" spans="1:24" ht="15">
      <c r="A18" s="76">
        <v>13</v>
      </c>
      <c r="B18" s="73" t="s">
        <v>7</v>
      </c>
      <c r="C18" s="49">
        <f>N18+(M18+L18+K18+J18+I18+H18+G18+F18+E18+D18)*0.1</f>
        <v>0</v>
      </c>
      <c r="D18" s="53"/>
      <c r="E18" s="26"/>
      <c r="F18" s="26"/>
      <c r="G18" s="27"/>
      <c r="H18" s="26"/>
      <c r="I18" s="26"/>
      <c r="J18" s="26"/>
      <c r="K18" s="26"/>
      <c r="L18" s="26"/>
      <c r="M18" s="28"/>
      <c r="N18" s="52">
        <f>O18/500*P18*Q18*R18*S18*T18</f>
        <v>0</v>
      </c>
      <c r="O18" s="21"/>
      <c r="P18" s="19"/>
      <c r="Q18" s="19"/>
      <c r="R18" s="19"/>
      <c r="S18" s="19"/>
      <c r="T18" s="48"/>
      <c r="U18" s="59"/>
      <c r="V18" s="22"/>
      <c r="W18" s="22"/>
      <c r="X18" s="22"/>
    </row>
    <row r="19" spans="1:24" ht="15">
      <c r="A19" s="76">
        <v>14</v>
      </c>
      <c r="B19" s="73" t="s">
        <v>40</v>
      </c>
      <c r="C19" s="49">
        <f>N19+(M19+L19+K19+J19+I19+H19+G19+F19+E19+D19)*0.1</f>
        <v>0</v>
      </c>
      <c r="D19" s="53"/>
      <c r="E19" s="26"/>
      <c r="F19" s="26"/>
      <c r="G19" s="27"/>
      <c r="H19" s="26"/>
      <c r="I19" s="26"/>
      <c r="J19" s="26"/>
      <c r="K19" s="26"/>
      <c r="L19" s="26"/>
      <c r="M19" s="28"/>
      <c r="N19" s="52">
        <f>O19/500*P19*Q19*R19*S19*T19</f>
        <v>0</v>
      </c>
      <c r="O19" s="21"/>
      <c r="P19" s="19"/>
      <c r="Q19" s="19"/>
      <c r="R19" s="19"/>
      <c r="S19" s="19"/>
      <c r="T19" s="48"/>
      <c r="U19" s="59"/>
      <c r="V19" s="22"/>
      <c r="W19" s="22"/>
      <c r="X19" s="22"/>
    </row>
    <row r="20" spans="1:24" ht="15">
      <c r="A20" s="76">
        <v>15</v>
      </c>
      <c r="B20" s="73" t="s">
        <v>42</v>
      </c>
      <c r="C20" s="49">
        <f>N20+(M20+L20+K20+J20+I20+H20+G20+F20+E20+D20)*0.1</f>
        <v>0</v>
      </c>
      <c r="D20" s="53"/>
      <c r="E20" s="26"/>
      <c r="F20" s="26"/>
      <c r="G20" s="27"/>
      <c r="H20" s="26"/>
      <c r="I20" s="26"/>
      <c r="J20" s="26"/>
      <c r="K20" s="26"/>
      <c r="L20" s="26"/>
      <c r="M20" s="28"/>
      <c r="N20" s="52">
        <f>O20/500*P20*Q20*R20*S20*T20</f>
        <v>0</v>
      </c>
      <c r="O20" s="21"/>
      <c r="P20" s="19"/>
      <c r="Q20" s="19"/>
      <c r="R20" s="19"/>
      <c r="S20" s="19"/>
      <c r="T20" s="48"/>
      <c r="U20" s="59"/>
      <c r="V20" s="22"/>
      <c r="W20" s="22"/>
      <c r="X20" s="22"/>
    </row>
    <row r="21" spans="1:24" ht="15">
      <c r="A21" s="76">
        <v>16</v>
      </c>
      <c r="B21" s="73" t="s">
        <v>46</v>
      </c>
      <c r="C21" s="49">
        <f>N21+(M21+L21+K21+J21+I21+H21+G21+F21+E21+D21)*0.1</f>
        <v>0</v>
      </c>
      <c r="D21" s="53"/>
      <c r="E21" s="26"/>
      <c r="F21" s="26"/>
      <c r="G21" s="27"/>
      <c r="H21" s="26"/>
      <c r="I21" s="26"/>
      <c r="J21" s="26"/>
      <c r="K21" s="26"/>
      <c r="L21" s="26"/>
      <c r="M21" s="28"/>
      <c r="N21" s="52">
        <f>O21/500*P21*Q21*R21*S21*T21</f>
        <v>0</v>
      </c>
      <c r="O21" s="21"/>
      <c r="P21" s="19"/>
      <c r="Q21" s="19"/>
      <c r="R21" s="19"/>
      <c r="S21" s="19"/>
      <c r="T21" s="48"/>
      <c r="U21" s="59"/>
      <c r="V21" s="22"/>
      <c r="W21" s="22"/>
      <c r="X21" s="22"/>
    </row>
    <row r="22" spans="1:24" ht="15">
      <c r="A22" s="76">
        <v>17</v>
      </c>
      <c r="B22" s="73" t="s">
        <v>3</v>
      </c>
      <c r="C22" s="49">
        <f>N22+(M22+L22+K22+J22+I22+H22+G22+F22+E22+D22)*0.1</f>
        <v>0</v>
      </c>
      <c r="D22" s="53"/>
      <c r="E22" s="26"/>
      <c r="F22" s="26"/>
      <c r="G22" s="27"/>
      <c r="H22" s="26"/>
      <c r="I22" s="26"/>
      <c r="J22" s="26"/>
      <c r="K22" s="26"/>
      <c r="L22" s="26"/>
      <c r="M22" s="28"/>
      <c r="N22" s="52">
        <f>O22/500*P22*Q22*R22*S22*T22</f>
        <v>0</v>
      </c>
      <c r="O22" s="21"/>
      <c r="P22" s="19"/>
      <c r="Q22" s="19"/>
      <c r="R22" s="19"/>
      <c r="S22" s="19"/>
      <c r="T22" s="48"/>
      <c r="U22" s="59"/>
      <c r="V22" s="22"/>
      <c r="W22" s="22"/>
      <c r="X22" s="22"/>
    </row>
    <row r="23" spans="1:24" ht="15" customHeight="1">
      <c r="A23" s="76">
        <v>18</v>
      </c>
      <c r="B23" s="73" t="s">
        <v>14</v>
      </c>
      <c r="C23" s="49">
        <f>N23+(M23+L23+K23+J23+I23+H23+G23+F23+E23+D23)*0.1</f>
        <v>0</v>
      </c>
      <c r="D23" s="53"/>
      <c r="E23" s="26"/>
      <c r="F23" s="26"/>
      <c r="G23" s="27"/>
      <c r="H23" s="26"/>
      <c r="I23" s="26"/>
      <c r="J23" s="26"/>
      <c r="K23" s="26"/>
      <c r="L23" s="26"/>
      <c r="M23" s="28"/>
      <c r="N23" s="52">
        <f>O23/500*P23*Q23*R23*S23*T23</f>
        <v>0</v>
      </c>
      <c r="O23" s="21"/>
      <c r="P23" s="19"/>
      <c r="Q23" s="19"/>
      <c r="R23" s="19"/>
      <c r="S23" s="19"/>
      <c r="T23" s="48"/>
      <c r="U23" s="59"/>
      <c r="V23" s="22"/>
      <c r="W23" s="22"/>
      <c r="X23" s="22"/>
    </row>
    <row r="24" spans="1:24" ht="15">
      <c r="A24" s="76">
        <v>19</v>
      </c>
      <c r="B24" s="73" t="s">
        <v>37</v>
      </c>
      <c r="C24" s="49">
        <f>N24+(M24+L24+K24+J24+I24+H24+G24+F24+E24+D24)*0.1</f>
        <v>0</v>
      </c>
      <c r="D24" s="53"/>
      <c r="E24" s="26"/>
      <c r="F24" s="26"/>
      <c r="G24" s="27"/>
      <c r="H24" s="26"/>
      <c r="I24" s="26"/>
      <c r="J24" s="26"/>
      <c r="K24" s="26"/>
      <c r="L24" s="26"/>
      <c r="M24" s="28"/>
      <c r="N24" s="52">
        <f>O24/500*P24*Q24*R24*S24*T24</f>
        <v>0</v>
      </c>
      <c r="O24" s="21"/>
      <c r="P24" s="19"/>
      <c r="Q24" s="19"/>
      <c r="R24" s="19"/>
      <c r="S24" s="19"/>
      <c r="T24" s="48"/>
      <c r="U24" s="59"/>
      <c r="V24" s="22"/>
      <c r="W24" s="22"/>
      <c r="X24" s="22"/>
    </row>
    <row r="25" spans="1:24" ht="15">
      <c r="A25" s="76">
        <v>20</v>
      </c>
      <c r="B25" s="73" t="s">
        <v>22</v>
      </c>
      <c r="C25" s="49">
        <f>N25+(M25+L25+K25+J25+I25+H25+G25+F25+E25+D25)*0.1</f>
        <v>0</v>
      </c>
      <c r="D25" s="53"/>
      <c r="E25" s="26"/>
      <c r="F25" s="26"/>
      <c r="G25" s="27"/>
      <c r="H25" s="26"/>
      <c r="I25" s="26"/>
      <c r="J25" s="26"/>
      <c r="K25" s="26"/>
      <c r="L25" s="26"/>
      <c r="M25" s="28"/>
      <c r="N25" s="52">
        <f>O25/500*P25*Q25*R25*S25*T25</f>
        <v>0</v>
      </c>
      <c r="O25" s="21"/>
      <c r="P25" s="19"/>
      <c r="Q25" s="19"/>
      <c r="R25" s="19"/>
      <c r="S25" s="19"/>
      <c r="T25" s="48"/>
      <c r="U25" s="59"/>
      <c r="V25" s="22"/>
      <c r="W25" s="22"/>
      <c r="X25" s="22"/>
    </row>
    <row r="26" spans="1:24" ht="15">
      <c r="A26" s="76">
        <v>21</v>
      </c>
      <c r="B26" s="73" t="s">
        <v>5</v>
      </c>
      <c r="C26" s="49">
        <f>N26+(M26+L26+K26+J26+I26+H26+G26+F26+E26+D26)*0.1</f>
        <v>0</v>
      </c>
      <c r="D26" s="53"/>
      <c r="E26" s="26"/>
      <c r="F26" s="26"/>
      <c r="G26" s="27"/>
      <c r="H26" s="26"/>
      <c r="I26" s="26"/>
      <c r="J26" s="26"/>
      <c r="K26" s="26"/>
      <c r="L26" s="26"/>
      <c r="M26" s="28"/>
      <c r="N26" s="52">
        <f>O26/500*P26*Q26*R26*S26*T26</f>
        <v>0</v>
      </c>
      <c r="O26" s="21"/>
      <c r="P26" s="19"/>
      <c r="Q26" s="19"/>
      <c r="R26" s="19"/>
      <c r="S26" s="19"/>
      <c r="T26" s="48"/>
      <c r="U26" s="59"/>
      <c r="V26" s="22"/>
      <c r="W26" s="22"/>
      <c r="X26" s="22"/>
    </row>
    <row r="27" spans="1:24" ht="15">
      <c r="A27" s="76">
        <v>22</v>
      </c>
      <c r="B27" s="73" t="s">
        <v>121</v>
      </c>
      <c r="C27" s="49">
        <f>N27+(M27+L27+K27+J27+I27+H27+G27+F27+E27+D27)*0.1</f>
        <v>0</v>
      </c>
      <c r="D27" s="53"/>
      <c r="E27" s="26"/>
      <c r="F27" s="26"/>
      <c r="G27" s="27"/>
      <c r="H27" s="26"/>
      <c r="I27" s="26"/>
      <c r="J27" s="26"/>
      <c r="K27" s="26"/>
      <c r="L27" s="26"/>
      <c r="M27" s="28"/>
      <c r="N27" s="52">
        <f>O27/500*P27*Q27*R27*S27*T27</f>
        <v>0</v>
      </c>
      <c r="O27" s="21"/>
      <c r="P27" s="19"/>
      <c r="Q27" s="19"/>
      <c r="R27" s="19"/>
      <c r="S27" s="19"/>
      <c r="T27" s="48"/>
      <c r="U27" s="59"/>
      <c r="V27" s="22"/>
      <c r="W27" s="22"/>
      <c r="X27" s="22"/>
    </row>
    <row r="28" spans="1:24" ht="15">
      <c r="A28" s="76">
        <v>23</v>
      </c>
      <c r="B28" s="73" t="s">
        <v>18</v>
      </c>
      <c r="C28" s="49">
        <f>N28+(M28+L28+K28+J28+I28+H28+G28+F28+E28+D28)*0.1</f>
        <v>0</v>
      </c>
      <c r="D28" s="53"/>
      <c r="E28" s="26"/>
      <c r="F28" s="26"/>
      <c r="G28" s="27"/>
      <c r="H28" s="26"/>
      <c r="I28" s="26"/>
      <c r="J28" s="26"/>
      <c r="K28" s="26"/>
      <c r="L28" s="26"/>
      <c r="M28" s="28"/>
      <c r="N28" s="52">
        <f>O28/500*P28*Q28*R28*S28*T28</f>
        <v>0</v>
      </c>
      <c r="O28" s="21"/>
      <c r="P28" s="19"/>
      <c r="Q28" s="19"/>
      <c r="R28" s="19"/>
      <c r="S28" s="19"/>
      <c r="T28" s="48"/>
      <c r="U28" s="59"/>
      <c r="V28" s="22"/>
      <c r="W28" s="22"/>
      <c r="X28" s="22"/>
    </row>
    <row r="29" spans="1:24" ht="15">
      <c r="A29" s="76">
        <v>24</v>
      </c>
      <c r="B29" s="73" t="s">
        <v>26</v>
      </c>
      <c r="C29" s="49">
        <f>N29+(M29+L29+K29+J29+I29+H29+G29+F29+E29+D29)*0.1</f>
        <v>0</v>
      </c>
      <c r="D29" s="53"/>
      <c r="E29" s="26"/>
      <c r="F29" s="26"/>
      <c r="G29" s="27"/>
      <c r="H29" s="26"/>
      <c r="I29" s="26"/>
      <c r="J29" s="26"/>
      <c r="K29" s="26"/>
      <c r="L29" s="26"/>
      <c r="M29" s="28"/>
      <c r="N29" s="52">
        <f>O29/500*P29*Q29*R29*S29*T29</f>
        <v>0</v>
      </c>
      <c r="O29" s="21"/>
      <c r="P29" s="19"/>
      <c r="Q29" s="19"/>
      <c r="R29" s="19"/>
      <c r="S29" s="19"/>
      <c r="T29" s="48"/>
      <c r="U29" s="59"/>
      <c r="V29" s="22"/>
      <c r="W29" s="22"/>
      <c r="X29" s="22"/>
    </row>
    <row r="30" spans="1:24" ht="15">
      <c r="A30" s="76">
        <v>25</v>
      </c>
      <c r="B30" s="73" t="s">
        <v>25</v>
      </c>
      <c r="C30" s="49">
        <f>N30+(M30+L30+K30+J30+I30+H30+G30+F30+E30+D30)*0.1</f>
        <v>0</v>
      </c>
      <c r="D30" s="53"/>
      <c r="E30" s="26"/>
      <c r="F30" s="26"/>
      <c r="G30" s="27"/>
      <c r="H30" s="26"/>
      <c r="I30" s="26"/>
      <c r="J30" s="26"/>
      <c r="K30" s="26"/>
      <c r="L30" s="26"/>
      <c r="M30" s="28"/>
      <c r="N30" s="52">
        <f>O30/500*P30*Q30*R30*S30*T30</f>
        <v>0</v>
      </c>
      <c r="O30" s="21"/>
      <c r="P30" s="19"/>
      <c r="Q30" s="19"/>
      <c r="R30" s="19"/>
      <c r="S30" s="19"/>
      <c r="T30" s="48"/>
      <c r="U30" s="59"/>
      <c r="V30" s="22"/>
      <c r="W30" s="22"/>
      <c r="X30" s="22"/>
    </row>
    <row r="31" spans="1:24" ht="15">
      <c r="A31" s="76">
        <v>26</v>
      </c>
      <c r="B31" s="73" t="s">
        <v>8</v>
      </c>
      <c r="C31" s="49">
        <f>N31+(M31+L31+K31+J31+I31+H31+G31+F31+E31+D31)*0.1</f>
        <v>0</v>
      </c>
      <c r="D31" s="53"/>
      <c r="E31" s="26"/>
      <c r="F31" s="26"/>
      <c r="G31" s="27"/>
      <c r="H31" s="26"/>
      <c r="I31" s="26"/>
      <c r="J31" s="26"/>
      <c r="K31" s="26"/>
      <c r="L31" s="26"/>
      <c r="M31" s="28"/>
      <c r="N31" s="52">
        <f>O31/500*P31*Q31*R31*S31*T31</f>
        <v>0</v>
      </c>
      <c r="O31" s="21"/>
      <c r="P31" s="19"/>
      <c r="Q31" s="19"/>
      <c r="R31" s="19"/>
      <c r="S31" s="19"/>
      <c r="T31" s="48"/>
      <c r="U31" s="59"/>
      <c r="V31" s="22"/>
      <c r="W31" s="22"/>
      <c r="X31" s="22"/>
    </row>
    <row r="32" spans="1:24" ht="15">
      <c r="A32" s="76">
        <v>27</v>
      </c>
      <c r="B32" s="73" t="s">
        <v>10</v>
      </c>
      <c r="C32" s="49">
        <f>N32+(M32+L32+K32+J32+I32+H32+G32+F32+E32+D32)*0.1</f>
        <v>0</v>
      </c>
      <c r="D32" s="53"/>
      <c r="E32" s="26"/>
      <c r="F32" s="26"/>
      <c r="G32" s="27"/>
      <c r="H32" s="26"/>
      <c r="I32" s="26"/>
      <c r="J32" s="26"/>
      <c r="K32" s="26"/>
      <c r="L32" s="26"/>
      <c r="M32" s="28"/>
      <c r="N32" s="52">
        <f>O32/500*P32*Q32*R32*S32*T32</f>
        <v>0</v>
      </c>
      <c r="O32" s="21"/>
      <c r="P32" s="19"/>
      <c r="Q32" s="19"/>
      <c r="R32" s="19"/>
      <c r="S32" s="19"/>
      <c r="T32" s="48"/>
      <c r="U32" s="59"/>
      <c r="V32" s="22"/>
      <c r="W32" s="22"/>
      <c r="X32" s="22"/>
    </row>
    <row r="33" spans="1:24" ht="15">
      <c r="A33" s="76">
        <v>28</v>
      </c>
      <c r="B33" s="73" t="s">
        <v>33</v>
      </c>
      <c r="C33" s="49">
        <f>N33+(M33+L33+K33+J33+I33+H33+G33+F33+E33+D33)*0.1</f>
        <v>0</v>
      </c>
      <c r="D33" s="53"/>
      <c r="E33" s="26"/>
      <c r="F33" s="26"/>
      <c r="G33" s="27"/>
      <c r="H33" s="26"/>
      <c r="I33" s="26"/>
      <c r="J33" s="26"/>
      <c r="K33" s="26"/>
      <c r="L33" s="26"/>
      <c r="M33" s="28"/>
      <c r="N33" s="52">
        <f>O33/500*P33*Q33*R33*S33*T33</f>
        <v>0</v>
      </c>
      <c r="O33" s="21"/>
      <c r="P33" s="19"/>
      <c r="Q33" s="19"/>
      <c r="R33" s="19"/>
      <c r="S33" s="19"/>
      <c r="T33" s="48"/>
      <c r="U33" s="59"/>
      <c r="V33" s="22"/>
      <c r="W33" s="22"/>
      <c r="X33" s="22"/>
    </row>
    <row r="34" spans="1:20" ht="15">
      <c r="A34" s="76">
        <v>29</v>
      </c>
      <c r="B34" s="73" t="s">
        <v>9</v>
      </c>
      <c r="C34" s="49">
        <f>N34+(M34+L34+K34+J34+I34+H34+G34+F34+E34+D34)*0.1</f>
        <v>0</v>
      </c>
      <c r="D34" s="53"/>
      <c r="E34" s="26"/>
      <c r="F34" s="26"/>
      <c r="G34" s="27"/>
      <c r="H34" s="26"/>
      <c r="I34" s="26"/>
      <c r="J34" s="26"/>
      <c r="K34" s="26"/>
      <c r="L34" s="26"/>
      <c r="M34" s="28"/>
      <c r="N34" s="52">
        <f>O34/500*P34*Q34*R34*S34*T34</f>
        <v>0</v>
      </c>
      <c r="O34" s="21"/>
      <c r="P34" s="19"/>
      <c r="Q34" s="19"/>
      <c r="R34" s="19"/>
      <c r="S34" s="19"/>
      <c r="T34" s="48"/>
    </row>
    <row r="35" spans="1:20" ht="15">
      <c r="A35" s="76">
        <v>30</v>
      </c>
      <c r="B35" s="73" t="s">
        <v>156</v>
      </c>
      <c r="C35" s="49">
        <f>N35+(M35+L35+K35+J35+I35+H35+G35+F35+E35+D35)*0.1</f>
        <v>0</v>
      </c>
      <c r="D35" s="53"/>
      <c r="E35" s="26"/>
      <c r="F35" s="26"/>
      <c r="G35" s="27"/>
      <c r="H35" s="26"/>
      <c r="I35" s="26"/>
      <c r="J35" s="26"/>
      <c r="K35" s="26"/>
      <c r="L35" s="26"/>
      <c r="M35" s="28"/>
      <c r="N35" s="52">
        <f>O35/500*P35*Q35*R35*S35*T35</f>
        <v>0</v>
      </c>
      <c r="O35" s="21"/>
      <c r="P35" s="19"/>
      <c r="Q35" s="19"/>
      <c r="R35" s="19"/>
      <c r="S35" s="19"/>
      <c r="T35" s="48"/>
    </row>
    <row r="36" spans="1:20" ht="15">
      <c r="A36" s="76">
        <v>31</v>
      </c>
      <c r="B36" s="73" t="s">
        <v>43</v>
      </c>
      <c r="C36" s="49">
        <f>N36+(M36+L36+K36+J36+I36+H36+G36+F36+E36+D36)*0.1</f>
        <v>0</v>
      </c>
      <c r="D36" s="53"/>
      <c r="E36" s="26"/>
      <c r="F36" s="26"/>
      <c r="G36" s="27"/>
      <c r="H36" s="26"/>
      <c r="I36" s="26"/>
      <c r="J36" s="26"/>
      <c r="K36" s="26"/>
      <c r="L36" s="26"/>
      <c r="M36" s="28"/>
      <c r="N36" s="52">
        <f>O36/500*P36*Q36*R36*S36*T36</f>
        <v>0</v>
      </c>
      <c r="O36" s="21"/>
      <c r="P36" s="19"/>
      <c r="Q36" s="19"/>
      <c r="R36" s="19"/>
      <c r="S36" s="19"/>
      <c r="T36" s="48"/>
    </row>
    <row r="37" spans="1:20" ht="15">
      <c r="A37" s="76">
        <v>32</v>
      </c>
      <c r="B37" s="73" t="s">
        <v>16</v>
      </c>
      <c r="C37" s="49">
        <f>N37+(M37+L37+K37+J37+I37+H37+G37+F37+E37+D37)*0.1</f>
        <v>0</v>
      </c>
      <c r="D37" s="53"/>
      <c r="E37" s="26"/>
      <c r="F37" s="26"/>
      <c r="G37" s="27"/>
      <c r="H37" s="26"/>
      <c r="I37" s="26"/>
      <c r="J37" s="26"/>
      <c r="K37" s="26"/>
      <c r="L37" s="26"/>
      <c r="M37" s="28"/>
      <c r="N37" s="52">
        <f>O37/500*P37*Q37*R37*S37*T37</f>
        <v>0</v>
      </c>
      <c r="O37" s="21"/>
      <c r="P37" s="19"/>
      <c r="Q37" s="19"/>
      <c r="R37" s="19"/>
      <c r="S37" s="19"/>
      <c r="T37" s="48"/>
    </row>
    <row r="38" spans="1:20" ht="15">
      <c r="A38" s="76">
        <v>33</v>
      </c>
      <c r="B38" s="73" t="s">
        <v>44</v>
      </c>
      <c r="C38" s="49">
        <f>N38+(M38+L38+K38+J38+I38+H38+G38+F38+E38+D38)*0.1</f>
        <v>0</v>
      </c>
      <c r="D38" s="53"/>
      <c r="E38" s="26"/>
      <c r="F38" s="26"/>
      <c r="G38" s="27"/>
      <c r="H38" s="26"/>
      <c r="I38" s="26"/>
      <c r="J38" s="26"/>
      <c r="K38" s="26"/>
      <c r="L38" s="26"/>
      <c r="M38" s="28"/>
      <c r="N38" s="52">
        <f>O38/500*P38*Q38*R38*S38*T38</f>
        <v>0</v>
      </c>
      <c r="O38" s="21"/>
      <c r="P38" s="19"/>
      <c r="Q38" s="19"/>
      <c r="R38" s="19"/>
      <c r="S38" s="19"/>
      <c r="T38" s="48"/>
    </row>
    <row r="39" spans="1:20" ht="15">
      <c r="A39" s="76">
        <v>34</v>
      </c>
      <c r="B39" s="73" t="s">
        <v>31</v>
      </c>
      <c r="C39" s="49">
        <f>N39+(M39+L39+K39+J39+I39+H39+G39+F39+E39+D39)*0.1</f>
        <v>0</v>
      </c>
      <c r="D39" s="53"/>
      <c r="E39" s="26"/>
      <c r="F39" s="26"/>
      <c r="G39" s="27"/>
      <c r="H39" s="26"/>
      <c r="I39" s="26"/>
      <c r="J39" s="26"/>
      <c r="K39" s="26"/>
      <c r="L39" s="26"/>
      <c r="M39" s="28"/>
      <c r="N39" s="52">
        <f>O39/500*P39*Q39*R39*S39*T39</f>
        <v>0</v>
      </c>
      <c r="O39" s="21"/>
      <c r="P39" s="19"/>
      <c r="Q39" s="19"/>
      <c r="R39" s="19"/>
      <c r="S39" s="19"/>
      <c r="T39" s="48"/>
    </row>
    <row r="40" spans="1:20" ht="15">
      <c r="A40" s="76">
        <v>35</v>
      </c>
      <c r="B40" s="73" t="s">
        <v>34</v>
      </c>
      <c r="C40" s="49">
        <f>N40+(M40+L40+K40+J40+I40+H40+G40+F40+E40+D40)*0.1</f>
        <v>0</v>
      </c>
      <c r="D40" s="53"/>
      <c r="E40" s="26"/>
      <c r="F40" s="26"/>
      <c r="G40" s="27"/>
      <c r="H40" s="26"/>
      <c r="I40" s="26"/>
      <c r="J40" s="26"/>
      <c r="K40" s="26"/>
      <c r="L40" s="26"/>
      <c r="M40" s="28"/>
      <c r="N40" s="52">
        <f>O40/500*P40*Q40*R40*S40*T40</f>
        <v>0</v>
      </c>
      <c r="O40" s="21"/>
      <c r="P40" s="19"/>
      <c r="Q40" s="19"/>
      <c r="R40" s="19"/>
      <c r="S40" s="19"/>
      <c r="T40" s="48"/>
    </row>
    <row r="41" spans="1:20" ht="15">
      <c r="A41" s="76">
        <v>36</v>
      </c>
      <c r="B41" s="73" t="s">
        <v>45</v>
      </c>
      <c r="C41" s="49">
        <f>N41+(M41+L41+K41+J41+I41+H41+G41+F41+E41+D41)*0.1</f>
        <v>0</v>
      </c>
      <c r="D41" s="53"/>
      <c r="E41" s="26"/>
      <c r="F41" s="26"/>
      <c r="G41" s="27"/>
      <c r="H41" s="26"/>
      <c r="I41" s="26"/>
      <c r="J41" s="26"/>
      <c r="K41" s="26"/>
      <c r="L41" s="26"/>
      <c r="M41" s="28"/>
      <c r="N41" s="52">
        <f>O41/500*P41*Q41*R41*S41*T41</f>
        <v>0</v>
      </c>
      <c r="O41" s="21"/>
      <c r="P41" s="19"/>
      <c r="Q41" s="19"/>
      <c r="R41" s="19"/>
      <c r="S41" s="19"/>
      <c r="T41" s="48"/>
    </row>
    <row r="42" spans="1:20" ht="15">
      <c r="A42" s="76">
        <v>37</v>
      </c>
      <c r="B42" s="73" t="s">
        <v>2</v>
      </c>
      <c r="C42" s="49">
        <f>N42+(M42+L42+K42+J42+I42+H42+G42+F42+E42+D42)*0.1</f>
        <v>0</v>
      </c>
      <c r="D42" s="53"/>
      <c r="E42" s="26"/>
      <c r="F42" s="26"/>
      <c r="G42" s="27"/>
      <c r="H42" s="26"/>
      <c r="I42" s="26"/>
      <c r="J42" s="26"/>
      <c r="K42" s="26"/>
      <c r="L42" s="26"/>
      <c r="M42" s="28"/>
      <c r="N42" s="52">
        <f>O42/500*P42*Q42*R42*S42*T42</f>
        <v>0</v>
      </c>
      <c r="O42" s="21"/>
      <c r="P42" s="19"/>
      <c r="Q42" s="19"/>
      <c r="R42" s="19"/>
      <c r="S42" s="19"/>
      <c r="T42" s="48"/>
    </row>
    <row r="43" spans="1:20" ht="15">
      <c r="A43" s="76">
        <v>38</v>
      </c>
      <c r="B43" s="73" t="s">
        <v>1</v>
      </c>
      <c r="C43" s="49">
        <f>N43+(M43+L43+K43+J43+I43+H43+G43+F43+E43+D43)*0.1</f>
        <v>0</v>
      </c>
      <c r="D43" s="53"/>
      <c r="E43" s="26"/>
      <c r="F43" s="26"/>
      <c r="G43" s="27"/>
      <c r="H43" s="26"/>
      <c r="I43" s="26"/>
      <c r="J43" s="26"/>
      <c r="K43" s="26"/>
      <c r="L43" s="26"/>
      <c r="M43" s="28"/>
      <c r="N43" s="52">
        <f>O43/500*P43*Q43*R43*S43*T43</f>
        <v>0</v>
      </c>
      <c r="O43" s="21"/>
      <c r="P43" s="19"/>
      <c r="Q43" s="19"/>
      <c r="R43" s="19"/>
      <c r="S43" s="19"/>
      <c r="T43" s="48"/>
    </row>
    <row r="44" spans="1:20" ht="15">
      <c r="A44" s="76">
        <v>39</v>
      </c>
      <c r="B44" s="73" t="s">
        <v>21</v>
      </c>
      <c r="C44" s="49">
        <f>N44+(M44+L44+K44+J44+I44+H44+G44+F44+E44+D44)*0.1</f>
        <v>0</v>
      </c>
      <c r="D44" s="53"/>
      <c r="E44" s="26"/>
      <c r="F44" s="26"/>
      <c r="G44" s="27"/>
      <c r="H44" s="26"/>
      <c r="I44" s="26"/>
      <c r="J44" s="26"/>
      <c r="K44" s="26"/>
      <c r="L44" s="26"/>
      <c r="M44" s="28"/>
      <c r="N44" s="52">
        <f>O44/500*P44*Q44*R44*S44*T44</f>
        <v>0</v>
      </c>
      <c r="O44" s="21"/>
      <c r="P44" s="19"/>
      <c r="Q44" s="19"/>
      <c r="R44" s="19"/>
      <c r="S44" s="19"/>
      <c r="T44" s="48"/>
    </row>
    <row r="45" spans="1:20" ht="15">
      <c r="A45" s="76">
        <v>40</v>
      </c>
      <c r="B45" s="73" t="s">
        <v>4</v>
      </c>
      <c r="C45" s="49">
        <f>N45+(M45+L45+K45+J45+I45+H45+G45+F45+E45+D45)*0.1</f>
        <v>0</v>
      </c>
      <c r="D45" s="53"/>
      <c r="E45" s="26"/>
      <c r="F45" s="26"/>
      <c r="G45" s="27"/>
      <c r="H45" s="26"/>
      <c r="I45" s="26"/>
      <c r="J45" s="26"/>
      <c r="K45" s="26"/>
      <c r="L45" s="26"/>
      <c r="M45" s="28"/>
      <c r="N45" s="52">
        <f>O45/500*P45*Q45*R45*S45*T45</f>
        <v>0</v>
      </c>
      <c r="O45" s="21"/>
      <c r="P45" s="19"/>
      <c r="Q45" s="19"/>
      <c r="R45" s="19"/>
      <c r="S45" s="19"/>
      <c r="T45" s="48"/>
    </row>
    <row r="46" spans="1:20" ht="15">
      <c r="A46" s="76">
        <v>41</v>
      </c>
      <c r="B46" s="73" t="s">
        <v>12</v>
      </c>
      <c r="C46" s="49">
        <f>N46+(M46+L46+K46+J46+I46+H46+G46+F46+E46+D46)*0.1</f>
        <v>0</v>
      </c>
      <c r="D46" s="53"/>
      <c r="E46" s="26"/>
      <c r="F46" s="26"/>
      <c r="G46" s="27"/>
      <c r="H46" s="26"/>
      <c r="I46" s="26"/>
      <c r="J46" s="26"/>
      <c r="K46" s="26"/>
      <c r="L46" s="26"/>
      <c r="M46" s="28"/>
      <c r="N46" s="52">
        <f>O46/500*P46*Q46*R46*S46*T46</f>
        <v>0</v>
      </c>
      <c r="O46" s="21"/>
      <c r="P46" s="19"/>
      <c r="Q46" s="19"/>
      <c r="R46" s="19"/>
      <c r="S46" s="19"/>
      <c r="T46" s="48"/>
    </row>
    <row r="47" spans="1:20" ht="15">
      <c r="A47" s="76">
        <v>42</v>
      </c>
      <c r="B47" s="73" t="s">
        <v>15</v>
      </c>
      <c r="C47" s="49">
        <f>N47+(M47+L47+K47+J47+I47+H47+G47+F47+E47+D47)*0.1</f>
        <v>0</v>
      </c>
      <c r="D47" s="53"/>
      <c r="E47" s="26"/>
      <c r="F47" s="26"/>
      <c r="G47" s="27"/>
      <c r="H47" s="26"/>
      <c r="I47" s="26"/>
      <c r="J47" s="26"/>
      <c r="K47" s="26"/>
      <c r="L47" s="26"/>
      <c r="M47" s="28"/>
      <c r="N47" s="52">
        <f>O47/500*P47*Q47*R47*S47*T47</f>
        <v>0</v>
      </c>
      <c r="O47" s="21"/>
      <c r="P47" s="19"/>
      <c r="Q47" s="19"/>
      <c r="R47" s="19"/>
      <c r="S47" s="19"/>
      <c r="T47" s="48"/>
    </row>
    <row r="48" spans="1:20" ht="15">
      <c r="A48" s="76">
        <v>43</v>
      </c>
      <c r="B48" s="73" t="s">
        <v>19</v>
      </c>
      <c r="C48" s="49">
        <f>N48+(M48+L48+K48+J48+I48+H48+G48+F48+E48+D48)*0.1</f>
        <v>0</v>
      </c>
      <c r="D48" s="53"/>
      <c r="E48" s="26"/>
      <c r="F48" s="26"/>
      <c r="G48" s="27"/>
      <c r="H48" s="26"/>
      <c r="I48" s="26"/>
      <c r="J48" s="26"/>
      <c r="K48" s="26"/>
      <c r="L48" s="26"/>
      <c r="M48" s="28"/>
      <c r="N48" s="52">
        <f>O48/500*P48*Q48*R48*S48*T48</f>
        <v>0</v>
      </c>
      <c r="O48" s="21"/>
      <c r="P48" s="19"/>
      <c r="Q48" s="19"/>
      <c r="R48" s="19"/>
      <c r="S48" s="19"/>
      <c r="T48" s="48"/>
    </row>
    <row r="49" spans="1:20" ht="15">
      <c r="A49" s="76">
        <v>44</v>
      </c>
      <c r="B49" s="73" t="s">
        <v>23</v>
      </c>
      <c r="C49" s="49">
        <f>N49+(M49+L49+K49+J49+I49+H49+G49+F49+E49+D49)*0.1</f>
        <v>0</v>
      </c>
      <c r="D49" s="53"/>
      <c r="E49" s="26"/>
      <c r="F49" s="26"/>
      <c r="G49" s="27"/>
      <c r="H49" s="26"/>
      <c r="I49" s="26"/>
      <c r="J49" s="26"/>
      <c r="K49" s="26"/>
      <c r="L49" s="26"/>
      <c r="M49" s="28"/>
      <c r="N49" s="52">
        <f>O49/500*P49*Q49*R49*S49*T49</f>
        <v>0</v>
      </c>
      <c r="O49" s="21"/>
      <c r="P49" s="19"/>
      <c r="Q49" s="19"/>
      <c r="R49" s="19"/>
      <c r="S49" s="19"/>
      <c r="T49" s="48"/>
    </row>
    <row r="50" spans="1:20" ht="15">
      <c r="A50" s="76">
        <v>45</v>
      </c>
      <c r="B50" s="73" t="s">
        <v>17</v>
      </c>
      <c r="C50" s="49">
        <f>N50+(M50+L50+K50+J50+I50+H50+G50+F50+E50+D50)*0.1</f>
        <v>0</v>
      </c>
      <c r="D50" s="53"/>
      <c r="E50" s="26"/>
      <c r="F50" s="26"/>
      <c r="G50" s="27"/>
      <c r="H50" s="26"/>
      <c r="I50" s="26"/>
      <c r="J50" s="26"/>
      <c r="K50" s="26"/>
      <c r="L50" s="26"/>
      <c r="M50" s="28"/>
      <c r="N50" s="52">
        <f>O50/500*P50*Q50*R50*S50*T50</f>
        <v>0</v>
      </c>
      <c r="O50" s="21"/>
      <c r="P50" s="19"/>
      <c r="Q50" s="19"/>
      <c r="R50" s="19"/>
      <c r="S50" s="19"/>
      <c r="T50" s="48"/>
    </row>
    <row r="51" spans="1:20" ht="15">
      <c r="A51" s="76">
        <v>46</v>
      </c>
      <c r="B51" s="73" t="s">
        <v>38</v>
      </c>
      <c r="C51" s="49">
        <f>N51+(M51+L51+K51+J51+I51+H51+G51+F51+E51+D51)*0.1</f>
        <v>0</v>
      </c>
      <c r="D51" s="53"/>
      <c r="E51" s="26"/>
      <c r="F51" s="26"/>
      <c r="G51" s="27"/>
      <c r="H51" s="26"/>
      <c r="I51" s="26"/>
      <c r="J51" s="26"/>
      <c r="K51" s="26"/>
      <c r="L51" s="26"/>
      <c r="M51" s="28"/>
      <c r="N51" s="52">
        <f>O51/500*P51*Q51*R51*S51*T51</f>
        <v>0</v>
      </c>
      <c r="O51" s="21"/>
      <c r="P51" s="19"/>
      <c r="Q51" s="19"/>
      <c r="R51" s="19"/>
      <c r="S51" s="19"/>
      <c r="T51" s="48"/>
    </row>
    <row r="52" spans="1:20" ht="15">
      <c r="A52" s="76">
        <v>47</v>
      </c>
      <c r="B52" s="73" t="s">
        <v>20</v>
      </c>
      <c r="C52" s="49">
        <f>N52+(M52+L52+K52+J52+I52+H52+G52+F52+E52+D52)*0.1</f>
        <v>0</v>
      </c>
      <c r="D52" s="53"/>
      <c r="E52" s="26"/>
      <c r="F52" s="26"/>
      <c r="G52" s="27"/>
      <c r="H52" s="26"/>
      <c r="I52" s="26"/>
      <c r="J52" s="26"/>
      <c r="K52" s="26"/>
      <c r="L52" s="26"/>
      <c r="M52" s="28"/>
      <c r="N52" s="52">
        <f>O52/500*P52*Q52*R52*S52*T52</f>
        <v>0</v>
      </c>
      <c r="O52" s="21"/>
      <c r="P52" s="19"/>
      <c r="Q52" s="19"/>
      <c r="R52" s="19"/>
      <c r="S52" s="19"/>
      <c r="T52" s="48"/>
    </row>
    <row r="53" spans="1:20" ht="15">
      <c r="A53" s="76">
        <v>48</v>
      </c>
      <c r="B53" s="73" t="s">
        <v>11</v>
      </c>
      <c r="C53" s="49">
        <f>N53+(M53+L53+K53+J53+I53+H53+G53+F53+E53+D53)*0.1</f>
        <v>0</v>
      </c>
      <c r="D53" s="53"/>
      <c r="E53" s="26"/>
      <c r="F53" s="26"/>
      <c r="G53" s="27"/>
      <c r="H53" s="26"/>
      <c r="I53" s="26"/>
      <c r="J53" s="26"/>
      <c r="K53" s="26"/>
      <c r="L53" s="26"/>
      <c r="M53" s="28"/>
      <c r="N53" s="52">
        <f>O53/500*P53*Q53*R53*S53*T53</f>
        <v>0</v>
      </c>
      <c r="O53" s="21"/>
      <c r="P53" s="19"/>
      <c r="Q53" s="19"/>
      <c r="R53" s="19"/>
      <c r="S53" s="19"/>
      <c r="T53" s="48"/>
    </row>
    <row r="54" spans="1:20" ht="15">
      <c r="A54" s="76">
        <v>49</v>
      </c>
      <c r="B54" s="73" t="s">
        <v>48</v>
      </c>
      <c r="C54" s="49">
        <f>N54+(M54+L54+K54+J54+I54+H54+G54+F54+E54+D54)*0.1</f>
        <v>0</v>
      </c>
      <c r="D54" s="53"/>
      <c r="E54" s="26"/>
      <c r="F54" s="26"/>
      <c r="G54" s="27"/>
      <c r="H54" s="26"/>
      <c r="I54" s="26"/>
      <c r="J54" s="26"/>
      <c r="K54" s="26"/>
      <c r="L54" s="26"/>
      <c r="M54" s="28"/>
      <c r="N54" s="52">
        <f>O54/500*P54*Q54*R54*S54*T54</f>
        <v>0</v>
      </c>
      <c r="O54" s="21"/>
      <c r="P54" s="19"/>
      <c r="Q54" s="19"/>
      <c r="R54" s="19"/>
      <c r="S54" s="19"/>
      <c r="T54" s="48"/>
    </row>
    <row r="55" spans="1:20" ht="15">
      <c r="A55" s="76">
        <v>50</v>
      </c>
      <c r="B55" s="73" t="s">
        <v>24</v>
      </c>
      <c r="C55" s="49">
        <f>N55+(M55+L55+K55+J55+I55+H55+G55+F55+E55+D55)*0.1</f>
        <v>0</v>
      </c>
      <c r="D55" s="53"/>
      <c r="E55" s="26"/>
      <c r="F55" s="26"/>
      <c r="G55" s="27"/>
      <c r="H55" s="26"/>
      <c r="I55" s="26"/>
      <c r="J55" s="26"/>
      <c r="K55" s="26"/>
      <c r="L55" s="26"/>
      <c r="M55" s="28"/>
      <c r="N55" s="52">
        <f>O55/500*P55*Q55*R55*S55*T55</f>
        <v>0</v>
      </c>
      <c r="O55" s="21"/>
      <c r="P55" s="19"/>
      <c r="Q55" s="19"/>
      <c r="R55" s="19"/>
      <c r="S55" s="19"/>
      <c r="T55" s="48"/>
    </row>
    <row r="56" spans="1:20" ht="15">
      <c r="A56" s="76">
        <v>51</v>
      </c>
      <c r="B56" s="73" t="s">
        <v>27</v>
      </c>
      <c r="C56" s="49">
        <f>N56+(M56+L56+K56+J56+I56+H56+G56+F56+E56+D56)*0.1</f>
        <v>0</v>
      </c>
      <c r="D56" s="53"/>
      <c r="E56" s="26"/>
      <c r="F56" s="26"/>
      <c r="G56" s="27"/>
      <c r="H56" s="26"/>
      <c r="I56" s="26"/>
      <c r="J56" s="26"/>
      <c r="K56" s="26"/>
      <c r="L56" s="26"/>
      <c r="M56" s="28"/>
      <c r="N56" s="52">
        <f>O56/500*P56*Q56*R56*S56*T56</f>
        <v>0</v>
      </c>
      <c r="O56" s="21"/>
      <c r="P56" s="19"/>
      <c r="Q56" s="19"/>
      <c r="R56" s="19"/>
      <c r="S56" s="19"/>
      <c r="T56" s="48"/>
    </row>
    <row r="57" spans="1:20" ht="15">
      <c r="A57" s="76">
        <v>52</v>
      </c>
      <c r="B57" s="73" t="s">
        <v>159</v>
      </c>
      <c r="C57" s="49">
        <f>N57+(M57+L57+K57+J57+I57+H57+G57+F57+E57+D57)*0.1</f>
        <v>0</v>
      </c>
      <c r="D57" s="53"/>
      <c r="E57" s="26"/>
      <c r="F57" s="26"/>
      <c r="G57" s="27"/>
      <c r="H57" s="26"/>
      <c r="I57" s="26"/>
      <c r="J57" s="26"/>
      <c r="K57" s="26"/>
      <c r="L57" s="26"/>
      <c r="M57" s="28"/>
      <c r="N57" s="52">
        <f>O57/500*P57*Q57*R57*S57*T57</f>
        <v>0</v>
      </c>
      <c r="O57" s="21"/>
      <c r="P57" s="19"/>
      <c r="Q57" s="19"/>
      <c r="R57" s="19"/>
      <c r="S57" s="19"/>
      <c r="T57" s="48"/>
    </row>
    <row r="58" spans="1:20" ht="15">
      <c r="A58" s="76">
        <v>53</v>
      </c>
      <c r="B58" s="73" t="s">
        <v>39</v>
      </c>
      <c r="C58" s="49">
        <f>N58+(M58+L58+K58+J58+I58+H58+G58+F58+E58+D58)*0.1</f>
        <v>0</v>
      </c>
      <c r="D58" s="53"/>
      <c r="E58" s="26"/>
      <c r="F58" s="26"/>
      <c r="G58" s="27"/>
      <c r="H58" s="26"/>
      <c r="I58" s="26"/>
      <c r="J58" s="26"/>
      <c r="K58" s="26"/>
      <c r="L58" s="26"/>
      <c r="M58" s="28"/>
      <c r="N58" s="52">
        <f>O58/500*P58*Q58*R58*S58*T58</f>
        <v>0</v>
      </c>
      <c r="O58" s="21"/>
      <c r="P58" s="19"/>
      <c r="Q58" s="19"/>
      <c r="R58" s="19"/>
      <c r="S58" s="19"/>
      <c r="T58" s="48"/>
    </row>
    <row r="59" spans="1:20" ht="15">
      <c r="A59" s="76">
        <v>54</v>
      </c>
      <c r="B59" s="73" t="s">
        <v>28</v>
      </c>
      <c r="C59" s="49">
        <f>N59+(M59+L59+K59+J59+I59+H59+G59+F59+E59+D59)*0.1</f>
        <v>0</v>
      </c>
      <c r="D59" s="53"/>
      <c r="E59" s="26"/>
      <c r="F59" s="26"/>
      <c r="G59" s="27"/>
      <c r="H59" s="26"/>
      <c r="I59" s="26"/>
      <c r="J59" s="26"/>
      <c r="K59" s="26"/>
      <c r="L59" s="26"/>
      <c r="M59" s="28"/>
      <c r="N59" s="52">
        <f>O59/500*P59*Q59*R59*S59*T59</f>
        <v>0</v>
      </c>
      <c r="O59" s="21"/>
      <c r="P59" s="19"/>
      <c r="Q59" s="19"/>
      <c r="R59" s="19"/>
      <c r="S59" s="19"/>
      <c r="T59" s="48"/>
    </row>
    <row r="60" spans="1:20" ht="15">
      <c r="A60" s="76">
        <v>55</v>
      </c>
      <c r="B60" s="73" t="s">
        <v>154</v>
      </c>
      <c r="C60" s="49">
        <f>N60+(M60+L60+K60+J60+I60+H60+G60+F60+E60+D60)*0.1</f>
        <v>0</v>
      </c>
      <c r="D60" s="53"/>
      <c r="E60" s="26"/>
      <c r="F60" s="26"/>
      <c r="G60" s="27"/>
      <c r="H60" s="26"/>
      <c r="I60" s="26"/>
      <c r="J60" s="26"/>
      <c r="K60" s="26"/>
      <c r="L60" s="26"/>
      <c r="M60" s="28"/>
      <c r="N60" s="52">
        <f>O60/500*P60*Q60*R60*S60*T60</f>
        <v>0</v>
      </c>
      <c r="O60" s="21"/>
      <c r="P60" s="19"/>
      <c r="Q60" s="19"/>
      <c r="R60" s="19"/>
      <c r="S60" s="19"/>
      <c r="T60" s="48"/>
    </row>
    <row r="61" spans="1:20" ht="15">
      <c r="A61" s="76">
        <v>56</v>
      </c>
      <c r="B61" s="73" t="s">
        <v>29</v>
      </c>
      <c r="C61" s="49">
        <f>N61+(M61+L61+K61+J61+I61+H61+G61+F61+E61+D61)*0.1</f>
        <v>0</v>
      </c>
      <c r="D61" s="53"/>
      <c r="E61" s="26"/>
      <c r="F61" s="26"/>
      <c r="G61" s="27"/>
      <c r="H61" s="26"/>
      <c r="I61" s="26"/>
      <c r="J61" s="26"/>
      <c r="K61" s="26"/>
      <c r="L61" s="26"/>
      <c r="M61" s="28"/>
      <c r="N61" s="52">
        <f>O61/500*P61*Q61*R61*S61*T61</f>
        <v>0</v>
      </c>
      <c r="O61" s="21"/>
      <c r="P61" s="19"/>
      <c r="Q61" s="19"/>
      <c r="R61" s="19"/>
      <c r="S61" s="19"/>
      <c r="T61" s="48"/>
    </row>
    <row r="62" spans="1:20" ht="15">
      <c r="A62" s="76">
        <v>57</v>
      </c>
      <c r="B62" s="73" t="s">
        <v>89</v>
      </c>
      <c r="C62" s="49">
        <f>N62+(M62+L62+K62+J62+I62+H62+G62+F62+E62+D62)*0.1</f>
        <v>0</v>
      </c>
      <c r="D62" s="53"/>
      <c r="E62" s="26"/>
      <c r="F62" s="26"/>
      <c r="G62" s="27"/>
      <c r="H62" s="26"/>
      <c r="I62" s="26"/>
      <c r="J62" s="26"/>
      <c r="K62" s="26"/>
      <c r="L62" s="26"/>
      <c r="M62" s="28"/>
      <c r="N62" s="52">
        <f>O62/500*P62*Q62*R62*S62*T62</f>
        <v>0</v>
      </c>
      <c r="O62" s="21"/>
      <c r="P62" s="19"/>
      <c r="Q62" s="19"/>
      <c r="R62" s="19"/>
      <c r="S62" s="19"/>
      <c r="T62" s="48"/>
    </row>
    <row r="63" spans="1:20" ht="15">
      <c r="A63" s="76">
        <v>58</v>
      </c>
      <c r="B63" s="73" t="s">
        <v>90</v>
      </c>
      <c r="C63" s="49">
        <f>N63+(M63+L63+K63+J63+I63+H63+G63+F63+E63+D63)*0.1</f>
        <v>0</v>
      </c>
      <c r="D63" s="53"/>
      <c r="E63" s="26"/>
      <c r="F63" s="26"/>
      <c r="G63" s="27"/>
      <c r="H63" s="26"/>
      <c r="I63" s="26"/>
      <c r="J63" s="26"/>
      <c r="K63" s="26"/>
      <c r="L63" s="26"/>
      <c r="M63" s="28"/>
      <c r="N63" s="52">
        <f>O63/500*P63*Q63*R63*S63*T63</f>
        <v>0</v>
      </c>
      <c r="O63" s="21"/>
      <c r="P63" s="19"/>
      <c r="Q63" s="19"/>
      <c r="R63" s="19"/>
      <c r="S63" s="19"/>
      <c r="T63" s="48"/>
    </row>
    <row r="64" spans="1:20" ht="15">
      <c r="A64" s="76">
        <v>59</v>
      </c>
      <c r="B64" s="83" t="s">
        <v>91</v>
      </c>
      <c r="C64" s="49">
        <f>N64+(M64+L64+K64+J64+I64+H64+G64+F64+E64+D64)*0.1</f>
        <v>0</v>
      </c>
      <c r="D64" s="53"/>
      <c r="E64" s="26"/>
      <c r="F64" s="26"/>
      <c r="G64" s="27"/>
      <c r="H64" s="26"/>
      <c r="I64" s="26"/>
      <c r="J64" s="26"/>
      <c r="K64" s="26"/>
      <c r="L64" s="26"/>
      <c r="M64" s="28"/>
      <c r="N64" s="52">
        <f>O64/500*P64*Q64*R64*S64*T64</f>
        <v>0</v>
      </c>
      <c r="O64" s="21"/>
      <c r="P64" s="19"/>
      <c r="Q64" s="19"/>
      <c r="R64" s="19"/>
      <c r="S64" s="19"/>
      <c r="T64" s="48"/>
    </row>
    <row r="65" spans="1:20" ht="15">
      <c r="A65" s="76">
        <v>60</v>
      </c>
      <c r="B65" s="83" t="s">
        <v>92</v>
      </c>
      <c r="C65" s="49">
        <f>N65+(M65+L65+K65+J65+I65+H65+G65+F65+E65+D65)*0.1</f>
        <v>0</v>
      </c>
      <c r="D65" s="53"/>
      <c r="E65" s="26"/>
      <c r="F65" s="26"/>
      <c r="G65" s="27"/>
      <c r="H65" s="26"/>
      <c r="I65" s="26"/>
      <c r="J65" s="26"/>
      <c r="K65" s="26"/>
      <c r="L65" s="26"/>
      <c r="M65" s="28"/>
      <c r="N65" s="52">
        <f>O65/500*P65*Q65*R65*S65*T65</f>
        <v>0</v>
      </c>
      <c r="O65" s="21"/>
      <c r="P65" s="19"/>
      <c r="Q65" s="19"/>
      <c r="R65" s="19"/>
      <c r="S65" s="19"/>
      <c r="T65" s="48"/>
    </row>
    <row r="66" spans="1:20" ht="15">
      <c r="A66" s="76">
        <v>61</v>
      </c>
      <c r="B66" s="83" t="s">
        <v>158</v>
      </c>
      <c r="C66" s="49">
        <f>N66+(M66+L66+K66+J66+I66+H66+G66+F66+E66+D66)*0.1</f>
        <v>0</v>
      </c>
      <c r="D66" s="53"/>
      <c r="E66" s="26"/>
      <c r="F66" s="26"/>
      <c r="G66" s="27"/>
      <c r="H66" s="26"/>
      <c r="I66" s="26"/>
      <c r="J66" s="26"/>
      <c r="K66" s="26"/>
      <c r="L66" s="26"/>
      <c r="M66" s="28"/>
      <c r="N66" s="52">
        <f>O66/500*P66*Q66*R66*S66*T66</f>
        <v>0</v>
      </c>
      <c r="O66" s="21"/>
      <c r="P66" s="19"/>
      <c r="Q66" s="19"/>
      <c r="R66" s="19"/>
      <c r="S66" s="19"/>
      <c r="T66" s="48"/>
    </row>
    <row r="67" spans="1:20" ht="15">
      <c r="A67" s="76">
        <v>62</v>
      </c>
      <c r="B67" s="83" t="s">
        <v>114</v>
      </c>
      <c r="C67" s="49">
        <f>N67+(M67+L67+K67+J67+I67+H67+G67+F67+E67+D67)*0.1</f>
        <v>0</v>
      </c>
      <c r="D67" s="53"/>
      <c r="E67" s="26"/>
      <c r="F67" s="26"/>
      <c r="G67" s="27"/>
      <c r="H67" s="26"/>
      <c r="I67" s="26"/>
      <c r="J67" s="26"/>
      <c r="K67" s="26"/>
      <c r="L67" s="26"/>
      <c r="M67" s="28"/>
      <c r="N67" s="52">
        <f>O67/500*P67*Q67*R67*S67*T67</f>
        <v>0</v>
      </c>
      <c r="O67" s="21"/>
      <c r="P67" s="19"/>
      <c r="Q67" s="19"/>
      <c r="R67" s="19"/>
      <c r="S67" s="19"/>
      <c r="T67" s="48"/>
    </row>
    <row r="68" spans="1:20" ht="15">
      <c r="A68" s="76">
        <v>63</v>
      </c>
      <c r="B68" s="74" t="s">
        <v>160</v>
      </c>
      <c r="C68" s="49">
        <f>N68+(M68+L68+K68+J68+I68+H68+G68+F68+E68+D68)*0.1</f>
        <v>0</v>
      </c>
      <c r="D68" s="53"/>
      <c r="E68" s="26"/>
      <c r="F68" s="26"/>
      <c r="G68" s="27"/>
      <c r="H68" s="26"/>
      <c r="I68" s="26"/>
      <c r="J68" s="26"/>
      <c r="K68" s="26"/>
      <c r="L68" s="26"/>
      <c r="M68" s="28"/>
      <c r="N68" s="52">
        <f>O68/500*P68*Q68*R68*S68*T68</f>
        <v>0</v>
      </c>
      <c r="O68" s="21"/>
      <c r="P68" s="19"/>
      <c r="Q68" s="19"/>
      <c r="R68" s="19"/>
      <c r="S68" s="19"/>
      <c r="T68" s="48"/>
    </row>
    <row r="69" spans="1:20" ht="15">
      <c r="A69" s="76">
        <v>64</v>
      </c>
      <c r="B69" s="74" t="s">
        <v>126</v>
      </c>
      <c r="C69" s="49">
        <f>N69+(M69+L69+K69+J69+I69+H69+G69+F69+E69+D69)*0.1</f>
        <v>0</v>
      </c>
      <c r="D69" s="53"/>
      <c r="E69" s="26"/>
      <c r="F69" s="26"/>
      <c r="G69" s="27"/>
      <c r="H69" s="26"/>
      <c r="I69" s="26"/>
      <c r="J69" s="26"/>
      <c r="K69" s="26"/>
      <c r="L69" s="26"/>
      <c r="M69" s="28"/>
      <c r="N69" s="52">
        <f>O69/500*P69*Q69*R69*S69*T69</f>
        <v>0</v>
      </c>
      <c r="O69" s="21"/>
      <c r="P69" s="19"/>
      <c r="Q69" s="19"/>
      <c r="R69" s="19"/>
      <c r="S69" s="19"/>
      <c r="T69" s="48"/>
    </row>
    <row r="70" spans="1:20" ht="15">
      <c r="A70" s="76">
        <v>65</v>
      </c>
      <c r="B70" s="74" t="s">
        <v>93</v>
      </c>
      <c r="C70" s="49">
        <f>N70+(M70+L70+K70+J70+I70+H70+G70+F70+E70+D70)*0.1</f>
        <v>0</v>
      </c>
      <c r="D70" s="53"/>
      <c r="E70" s="26"/>
      <c r="F70" s="26"/>
      <c r="G70" s="27"/>
      <c r="H70" s="26"/>
      <c r="I70" s="26"/>
      <c r="J70" s="26"/>
      <c r="K70" s="26"/>
      <c r="L70" s="26"/>
      <c r="M70" s="28"/>
      <c r="N70" s="52">
        <f>O70/500*P70*Q70*R70*S70*T70</f>
        <v>0</v>
      </c>
      <c r="O70" s="21"/>
      <c r="P70" s="19"/>
      <c r="Q70" s="19"/>
      <c r="R70" s="19"/>
      <c r="S70" s="19"/>
      <c r="T70" s="48"/>
    </row>
    <row r="71" spans="1:20" ht="15">
      <c r="A71" s="76">
        <v>66</v>
      </c>
      <c r="B71" s="74" t="s">
        <v>94</v>
      </c>
      <c r="C71" s="49">
        <f>N71+(M71+L71+K71+J71+I71+H71+G71+F71+E71+D71)*0.1</f>
        <v>0</v>
      </c>
      <c r="D71" s="53"/>
      <c r="E71" s="26"/>
      <c r="F71" s="26"/>
      <c r="G71" s="27"/>
      <c r="H71" s="26"/>
      <c r="I71" s="26"/>
      <c r="J71" s="26"/>
      <c r="K71" s="26"/>
      <c r="L71" s="26"/>
      <c r="M71" s="28"/>
      <c r="N71" s="52">
        <f>O71/500*P71*Q71*R71*S71*T71</f>
        <v>0</v>
      </c>
      <c r="O71" s="21"/>
      <c r="P71" s="19"/>
      <c r="Q71" s="19"/>
      <c r="R71" s="19"/>
      <c r="S71" s="19"/>
      <c r="T71" s="48"/>
    </row>
    <row r="72" spans="1:20" ht="15">
      <c r="A72" s="76">
        <v>67</v>
      </c>
      <c r="B72" s="74" t="s">
        <v>96</v>
      </c>
      <c r="C72" s="49">
        <f>N72+(M72+L72+K72+J72+I72+H72+G72+F72+E72+D72)*0.1</f>
        <v>0</v>
      </c>
      <c r="D72" s="53"/>
      <c r="E72" s="26"/>
      <c r="F72" s="26"/>
      <c r="G72" s="27"/>
      <c r="H72" s="26"/>
      <c r="I72" s="26"/>
      <c r="J72" s="26"/>
      <c r="K72" s="26"/>
      <c r="L72" s="26"/>
      <c r="M72" s="28"/>
      <c r="N72" s="52">
        <f>O72/500*P72*Q72*R72*S72*T72</f>
        <v>0</v>
      </c>
      <c r="O72" s="21"/>
      <c r="P72" s="19"/>
      <c r="Q72" s="19"/>
      <c r="R72" s="19"/>
      <c r="S72" s="19"/>
      <c r="T72" s="48"/>
    </row>
    <row r="73" spans="1:20" ht="15">
      <c r="A73" s="76">
        <v>68</v>
      </c>
      <c r="B73" s="74" t="s">
        <v>97</v>
      </c>
      <c r="C73" s="49">
        <f>N73+(M73+L73+K73+J73+I73+H73+G73+F73+E73+D73)*0.1</f>
        <v>0</v>
      </c>
      <c r="D73" s="53"/>
      <c r="E73" s="26"/>
      <c r="F73" s="26"/>
      <c r="G73" s="27"/>
      <c r="H73" s="26"/>
      <c r="I73" s="26"/>
      <c r="J73" s="26"/>
      <c r="K73" s="26"/>
      <c r="L73" s="26"/>
      <c r="M73" s="28"/>
      <c r="N73" s="52">
        <f>O73/500*P73*Q73*R73*S73*T73</f>
        <v>0</v>
      </c>
      <c r="O73" s="21"/>
      <c r="P73" s="19"/>
      <c r="Q73" s="19"/>
      <c r="R73" s="19"/>
      <c r="S73" s="19"/>
      <c r="T73" s="48"/>
    </row>
    <row r="74" spans="1:20" ht="15">
      <c r="A74" s="76">
        <v>69</v>
      </c>
      <c r="B74" s="74" t="s">
        <v>98</v>
      </c>
      <c r="C74" s="49">
        <f>N74+(M74+L74+K74+J74+I74+H74+G74+F74+E74+D74)*0.1</f>
        <v>0</v>
      </c>
      <c r="D74" s="53"/>
      <c r="E74" s="26"/>
      <c r="F74" s="26"/>
      <c r="G74" s="27"/>
      <c r="H74" s="26"/>
      <c r="I74" s="26"/>
      <c r="J74" s="26"/>
      <c r="K74" s="26"/>
      <c r="L74" s="26"/>
      <c r="M74" s="28"/>
      <c r="N74" s="52">
        <f>O74/500*P74*Q74*R74*S74*T74</f>
        <v>0</v>
      </c>
      <c r="O74" s="21"/>
      <c r="P74" s="19"/>
      <c r="Q74" s="19"/>
      <c r="R74" s="19"/>
      <c r="S74" s="19"/>
      <c r="T74" s="48"/>
    </row>
    <row r="75" spans="1:20" ht="15">
      <c r="A75" s="76">
        <v>70</v>
      </c>
      <c r="B75" s="74" t="s">
        <v>99</v>
      </c>
      <c r="C75" s="49">
        <f>N75+(M75+L75+K75+J75+I75+H75+G75+F75+E75+D75)*0.1</f>
        <v>0</v>
      </c>
      <c r="D75" s="53"/>
      <c r="E75" s="26"/>
      <c r="F75" s="26"/>
      <c r="G75" s="27"/>
      <c r="H75" s="26"/>
      <c r="I75" s="26"/>
      <c r="J75" s="26"/>
      <c r="K75" s="26"/>
      <c r="L75" s="26"/>
      <c r="M75" s="28"/>
      <c r="N75" s="52">
        <f>O75/500*P75*Q75*R75*S75*T75</f>
        <v>0</v>
      </c>
      <c r="O75" s="21"/>
      <c r="P75" s="19"/>
      <c r="Q75" s="19"/>
      <c r="R75" s="19"/>
      <c r="S75" s="19"/>
      <c r="T75" s="48"/>
    </row>
    <row r="76" spans="1:20" ht="15">
      <c r="A76" s="76">
        <v>71</v>
      </c>
      <c r="B76" s="74" t="s">
        <v>100</v>
      </c>
      <c r="C76" s="49">
        <f>N76+(M76+L76+K76+J76+I76+H76+G76+F76+E76+D76)*0.1</f>
        <v>0</v>
      </c>
      <c r="D76" s="53"/>
      <c r="E76" s="26"/>
      <c r="F76" s="26"/>
      <c r="G76" s="27"/>
      <c r="H76" s="26"/>
      <c r="I76" s="26"/>
      <c r="J76" s="26"/>
      <c r="K76" s="26"/>
      <c r="L76" s="26"/>
      <c r="M76" s="28"/>
      <c r="N76" s="52">
        <f>O76/500*P76*Q76*R76*S76*T76</f>
        <v>0</v>
      </c>
      <c r="O76" s="21"/>
      <c r="P76" s="19"/>
      <c r="Q76" s="19"/>
      <c r="R76" s="19"/>
      <c r="S76" s="19"/>
      <c r="T76" s="48"/>
    </row>
    <row r="77" spans="1:20" ht="15">
      <c r="A77" s="76">
        <v>72</v>
      </c>
      <c r="B77" s="74" t="s">
        <v>102</v>
      </c>
      <c r="C77" s="49">
        <f>N77+(M77+L77+K77+J77+I77+H77+G77+F77+E77+D77)*0.1</f>
        <v>0</v>
      </c>
      <c r="D77" s="53"/>
      <c r="E77" s="26"/>
      <c r="F77" s="26"/>
      <c r="G77" s="27"/>
      <c r="H77" s="26"/>
      <c r="I77" s="26"/>
      <c r="J77" s="26"/>
      <c r="K77" s="26"/>
      <c r="L77" s="26"/>
      <c r="M77" s="28"/>
      <c r="N77" s="52">
        <f>O77/500*P77*Q77*R77*S77*T77</f>
        <v>0</v>
      </c>
      <c r="O77" s="21"/>
      <c r="P77" s="19"/>
      <c r="Q77" s="19"/>
      <c r="R77" s="19"/>
      <c r="S77" s="19"/>
      <c r="T77" s="48"/>
    </row>
    <row r="78" spans="1:20" ht="15">
      <c r="A78" s="76">
        <v>73</v>
      </c>
      <c r="B78" s="74" t="s">
        <v>103</v>
      </c>
      <c r="C78" s="49">
        <f>N78+(M78+L78+K78+J78+I78+H78+G78+F78+E78+D78)*0.1</f>
        <v>0</v>
      </c>
      <c r="D78" s="53"/>
      <c r="E78" s="26"/>
      <c r="F78" s="26"/>
      <c r="G78" s="27"/>
      <c r="H78" s="26"/>
      <c r="I78" s="26"/>
      <c r="J78" s="26"/>
      <c r="K78" s="26"/>
      <c r="L78" s="26"/>
      <c r="M78" s="28"/>
      <c r="N78" s="52">
        <f>O78/500*P78*Q78*R78*S78*T78</f>
        <v>0</v>
      </c>
      <c r="O78" s="21"/>
      <c r="P78" s="19"/>
      <c r="Q78" s="19"/>
      <c r="R78" s="19"/>
      <c r="S78" s="19"/>
      <c r="T78" s="48"/>
    </row>
    <row r="79" spans="1:20" ht="15">
      <c r="A79" s="76">
        <v>74</v>
      </c>
      <c r="B79" s="74" t="s">
        <v>104</v>
      </c>
      <c r="C79" s="49">
        <f>N79+(M79+L79+K79+J79+I79+H79+G79+F79+E79+D79)*0.1</f>
        <v>0</v>
      </c>
      <c r="D79" s="53"/>
      <c r="E79" s="26"/>
      <c r="F79" s="26"/>
      <c r="G79" s="27"/>
      <c r="H79" s="26"/>
      <c r="I79" s="26"/>
      <c r="J79" s="26"/>
      <c r="K79" s="26"/>
      <c r="L79" s="26"/>
      <c r="M79" s="28"/>
      <c r="N79" s="52">
        <f>O79/500*P79*Q79*R79*S79*T79</f>
        <v>0</v>
      </c>
      <c r="O79" s="21"/>
      <c r="P79" s="19"/>
      <c r="Q79" s="19"/>
      <c r="R79" s="19"/>
      <c r="S79" s="19"/>
      <c r="T79" s="48"/>
    </row>
    <row r="80" spans="1:20" ht="15">
      <c r="A80" s="76">
        <v>75</v>
      </c>
      <c r="B80" s="74" t="s">
        <v>105</v>
      </c>
      <c r="C80" s="49">
        <f>N80+(M80+L80+K80+J80+I80+H80+G80+F80+E80+D80)*0.1</f>
        <v>0</v>
      </c>
      <c r="D80" s="53"/>
      <c r="E80" s="26"/>
      <c r="F80" s="26"/>
      <c r="G80" s="27"/>
      <c r="H80" s="26"/>
      <c r="I80" s="26"/>
      <c r="J80" s="26"/>
      <c r="K80" s="26"/>
      <c r="L80" s="26"/>
      <c r="M80" s="28"/>
      <c r="N80" s="52">
        <f>O80/500*P80*Q80*R80*S80*T80</f>
        <v>0</v>
      </c>
      <c r="O80" s="21"/>
      <c r="P80" s="19"/>
      <c r="Q80" s="19"/>
      <c r="R80" s="19"/>
      <c r="S80" s="19"/>
      <c r="T80" s="48"/>
    </row>
    <row r="81" spans="1:20" ht="15">
      <c r="A81" s="76">
        <v>76</v>
      </c>
      <c r="B81" s="74" t="s">
        <v>106</v>
      </c>
      <c r="C81" s="49">
        <f>N81+(M81+L81+K81+J81+I81+H81+G81+F81+E81+D81)*0.1</f>
        <v>0</v>
      </c>
      <c r="D81" s="53"/>
      <c r="E81" s="26"/>
      <c r="F81" s="26"/>
      <c r="G81" s="27"/>
      <c r="H81" s="26"/>
      <c r="I81" s="26"/>
      <c r="J81" s="26"/>
      <c r="K81" s="26"/>
      <c r="L81" s="26"/>
      <c r="M81" s="28"/>
      <c r="N81" s="52">
        <f>O81/500*P81*Q81*R81*S81*T81</f>
        <v>0</v>
      </c>
      <c r="O81" s="21"/>
      <c r="P81" s="19"/>
      <c r="Q81" s="19"/>
      <c r="R81" s="19"/>
      <c r="S81" s="19"/>
      <c r="T81" s="48"/>
    </row>
    <row r="82" spans="1:20" ht="15">
      <c r="A82" s="76">
        <v>77</v>
      </c>
      <c r="B82" s="74" t="s">
        <v>107</v>
      </c>
      <c r="C82" s="49">
        <f>N82+(M82+L82+K82+J82+I82+H82+G82+F82+E82+D82)*0.1</f>
        <v>0</v>
      </c>
      <c r="D82" s="53"/>
      <c r="E82" s="26"/>
      <c r="F82" s="26"/>
      <c r="G82" s="27"/>
      <c r="H82" s="26"/>
      <c r="I82" s="26"/>
      <c r="J82" s="26"/>
      <c r="K82" s="26"/>
      <c r="L82" s="26"/>
      <c r="M82" s="28"/>
      <c r="N82" s="52">
        <f>O82/500*P82*Q82*R82*S82*T82</f>
        <v>0</v>
      </c>
      <c r="O82" s="21"/>
      <c r="P82" s="19"/>
      <c r="Q82" s="19"/>
      <c r="R82" s="19"/>
      <c r="S82" s="19"/>
      <c r="T82" s="48"/>
    </row>
    <row r="83" spans="1:20" ht="15">
      <c r="A83" s="76">
        <v>78</v>
      </c>
      <c r="B83" s="74" t="s">
        <v>108</v>
      </c>
      <c r="C83" s="49">
        <f>N83+(M83+L83+K83+J83+I83+H83+G83+F83+E83+D83)*0.1</f>
        <v>0</v>
      </c>
      <c r="D83" s="53"/>
      <c r="E83" s="26"/>
      <c r="F83" s="26"/>
      <c r="G83" s="27"/>
      <c r="H83" s="26"/>
      <c r="I83" s="26"/>
      <c r="J83" s="26"/>
      <c r="K83" s="26"/>
      <c r="L83" s="26"/>
      <c r="M83" s="28"/>
      <c r="N83" s="52">
        <f>O83/500*P83*Q83*R83*S83*T83</f>
        <v>0</v>
      </c>
      <c r="O83" s="21"/>
      <c r="P83" s="19"/>
      <c r="Q83" s="19"/>
      <c r="R83" s="19"/>
      <c r="S83" s="19"/>
      <c r="T83" s="48"/>
    </row>
    <row r="84" spans="1:20" ht="15">
      <c r="A84" s="76">
        <v>79</v>
      </c>
      <c r="B84" s="74" t="s">
        <v>109</v>
      </c>
      <c r="C84" s="49">
        <f>N84+(M84+L84+K84+J84+I84+H84+G84+F84+E84+D84)*0.1</f>
        <v>0</v>
      </c>
      <c r="D84" s="53"/>
      <c r="E84" s="26"/>
      <c r="F84" s="26"/>
      <c r="G84" s="27"/>
      <c r="H84" s="26"/>
      <c r="I84" s="26"/>
      <c r="J84" s="26"/>
      <c r="K84" s="26"/>
      <c r="L84" s="26"/>
      <c r="M84" s="28"/>
      <c r="N84" s="52">
        <f>O84/500*P84*Q84*R84*S84*T84</f>
        <v>0</v>
      </c>
      <c r="O84" s="21"/>
      <c r="P84" s="19"/>
      <c r="Q84" s="19"/>
      <c r="R84" s="19"/>
      <c r="S84" s="19"/>
      <c r="T84" s="48"/>
    </row>
    <row r="85" spans="1:20" ht="15">
      <c r="A85" s="76">
        <v>80</v>
      </c>
      <c r="B85" s="74" t="s">
        <v>110</v>
      </c>
      <c r="C85" s="49">
        <f>N85+(M85+L85+K85+J85+I85+H85+G85+F85+E85+D85)*0.1</f>
        <v>0</v>
      </c>
      <c r="D85" s="53"/>
      <c r="E85" s="26"/>
      <c r="F85" s="26"/>
      <c r="G85" s="27"/>
      <c r="H85" s="26"/>
      <c r="I85" s="26"/>
      <c r="J85" s="26"/>
      <c r="K85" s="26"/>
      <c r="L85" s="26"/>
      <c r="M85" s="28"/>
      <c r="N85" s="52">
        <f>O85/500*P85*Q85*R85*S85*T85</f>
        <v>0</v>
      </c>
      <c r="O85" s="21"/>
      <c r="P85" s="19"/>
      <c r="Q85" s="19"/>
      <c r="R85" s="19"/>
      <c r="S85" s="19"/>
      <c r="T85" s="48"/>
    </row>
    <row r="86" spans="1:20" ht="15">
      <c r="A86" s="76">
        <v>81</v>
      </c>
      <c r="B86" s="74" t="s">
        <v>111</v>
      </c>
      <c r="C86" s="49">
        <f>N86+(M86+L86+K86+J86+I86+H86+G86+F86+E86+D86)*0.1</f>
        <v>0</v>
      </c>
      <c r="D86" s="53"/>
      <c r="E86" s="26"/>
      <c r="F86" s="26"/>
      <c r="G86" s="27"/>
      <c r="H86" s="26"/>
      <c r="I86" s="26"/>
      <c r="J86" s="26"/>
      <c r="K86" s="26"/>
      <c r="L86" s="26"/>
      <c r="M86" s="28"/>
      <c r="N86" s="52">
        <f>O86/500*P86*Q86*R86*S86*T86</f>
        <v>0</v>
      </c>
      <c r="O86" s="21"/>
      <c r="P86" s="19"/>
      <c r="Q86" s="19"/>
      <c r="R86" s="19"/>
      <c r="S86" s="19"/>
      <c r="T86" s="48"/>
    </row>
    <row r="87" spans="1:20" ht="15">
      <c r="A87" s="76">
        <v>82</v>
      </c>
      <c r="B87" s="74" t="s">
        <v>112</v>
      </c>
      <c r="C87" s="49">
        <f>N87+(M87+L87+K87+J87+I87+H87+G87+F87+E87+D87)*0.1</f>
        <v>0</v>
      </c>
      <c r="D87" s="53"/>
      <c r="E87" s="26"/>
      <c r="F87" s="26"/>
      <c r="G87" s="27"/>
      <c r="H87" s="26"/>
      <c r="I87" s="26"/>
      <c r="J87" s="26"/>
      <c r="K87" s="26"/>
      <c r="L87" s="26"/>
      <c r="M87" s="28"/>
      <c r="N87" s="52">
        <f>O87/500*P87*Q87*R87*S87*T87</f>
        <v>0</v>
      </c>
      <c r="O87" s="21"/>
      <c r="P87" s="19"/>
      <c r="Q87" s="19"/>
      <c r="R87" s="19"/>
      <c r="S87" s="19"/>
      <c r="T87" s="48"/>
    </row>
    <row r="88" spans="1:20" ht="15">
      <c r="A88" s="76">
        <v>83</v>
      </c>
      <c r="B88" s="74" t="s">
        <v>113</v>
      </c>
      <c r="C88" s="49">
        <f>N88+(M88+L88+K88+J88+I88+H88+G88+F88+E88+D88)*0.1</f>
        <v>0</v>
      </c>
      <c r="D88" s="53"/>
      <c r="E88" s="26"/>
      <c r="F88" s="26"/>
      <c r="G88" s="27"/>
      <c r="H88" s="26"/>
      <c r="I88" s="26"/>
      <c r="J88" s="26"/>
      <c r="K88" s="26"/>
      <c r="L88" s="26"/>
      <c r="M88" s="28"/>
      <c r="N88" s="52">
        <f>O88/500*P88*Q88*R88*S88*T88</f>
        <v>0</v>
      </c>
      <c r="O88" s="21"/>
      <c r="P88" s="19"/>
      <c r="Q88" s="19"/>
      <c r="R88" s="19"/>
      <c r="S88" s="19"/>
      <c r="T88" s="48"/>
    </row>
    <row r="89" spans="1:20" ht="15">
      <c r="A89" s="76">
        <v>84</v>
      </c>
      <c r="B89" s="74" t="s">
        <v>115</v>
      </c>
      <c r="C89" s="49">
        <f>N89+(M89+L89+K89+J89+I89+H89+G89+F89+E89+D89)*0.1</f>
        <v>0</v>
      </c>
      <c r="D89" s="53"/>
      <c r="E89" s="26"/>
      <c r="F89" s="26"/>
      <c r="G89" s="27"/>
      <c r="H89" s="26"/>
      <c r="I89" s="26"/>
      <c r="J89" s="26"/>
      <c r="K89" s="26"/>
      <c r="L89" s="26"/>
      <c r="M89" s="28"/>
      <c r="N89" s="52">
        <f>O89/500*P89*Q89*R89*S89*T89</f>
        <v>0</v>
      </c>
      <c r="O89" s="21"/>
      <c r="P89" s="19"/>
      <c r="Q89" s="19"/>
      <c r="R89" s="19"/>
      <c r="S89" s="19"/>
      <c r="T89" s="48"/>
    </row>
    <row r="90" spans="1:20" ht="15">
      <c r="A90" s="76">
        <v>85</v>
      </c>
      <c r="B90" s="74" t="s">
        <v>116</v>
      </c>
      <c r="C90" s="49">
        <f>N90+(M90+L90+K90+J90+I90+H90+G90+F90+E90+D90)*0.1</f>
        <v>0</v>
      </c>
      <c r="D90" s="53"/>
      <c r="E90" s="26"/>
      <c r="F90" s="26"/>
      <c r="G90" s="27"/>
      <c r="H90" s="26"/>
      <c r="I90" s="26"/>
      <c r="J90" s="26"/>
      <c r="K90" s="26"/>
      <c r="L90" s="26"/>
      <c r="M90" s="28"/>
      <c r="N90" s="52">
        <f>O90/500*P90*Q90*R90*S90*T90</f>
        <v>0</v>
      </c>
      <c r="O90" s="21"/>
      <c r="P90" s="19"/>
      <c r="Q90" s="19"/>
      <c r="R90" s="19"/>
      <c r="S90" s="19"/>
      <c r="T90" s="48"/>
    </row>
    <row r="91" spans="1:20" ht="15">
      <c r="A91" s="76">
        <v>86</v>
      </c>
      <c r="B91" s="74" t="s">
        <v>117</v>
      </c>
      <c r="C91" s="49">
        <f>N91+(M91+L91+K91+J91+I91+H91+G91+F91+E91+D91)*0.1</f>
        <v>0</v>
      </c>
      <c r="D91" s="53"/>
      <c r="E91" s="26"/>
      <c r="F91" s="26"/>
      <c r="G91" s="27"/>
      <c r="H91" s="26"/>
      <c r="I91" s="26"/>
      <c r="J91" s="26"/>
      <c r="K91" s="26"/>
      <c r="L91" s="26"/>
      <c r="M91" s="28"/>
      <c r="N91" s="52">
        <f>O91/500*P91*Q91*R91*S91*T91</f>
        <v>0</v>
      </c>
      <c r="O91" s="21"/>
      <c r="P91" s="19"/>
      <c r="Q91" s="19"/>
      <c r="R91" s="19"/>
      <c r="S91" s="19"/>
      <c r="T91" s="48"/>
    </row>
    <row r="92" spans="1:20" ht="15">
      <c r="A92" s="76">
        <v>87</v>
      </c>
      <c r="B92" s="74" t="s">
        <v>118</v>
      </c>
      <c r="C92" s="49">
        <f>N92+(M92+L92+K92+J92+I92+H92+G92+F92+E92+D92)*0.1</f>
        <v>0</v>
      </c>
      <c r="D92" s="53"/>
      <c r="E92" s="26"/>
      <c r="F92" s="26"/>
      <c r="G92" s="27"/>
      <c r="H92" s="26"/>
      <c r="I92" s="26"/>
      <c r="J92" s="26"/>
      <c r="K92" s="26"/>
      <c r="L92" s="26"/>
      <c r="M92" s="28"/>
      <c r="N92" s="52">
        <f>O92/500*P92*Q92*R92*S92*T92</f>
        <v>0</v>
      </c>
      <c r="O92" s="21"/>
      <c r="P92" s="19"/>
      <c r="Q92" s="19"/>
      <c r="R92" s="19"/>
      <c r="S92" s="19"/>
      <c r="T92" s="48"/>
    </row>
    <row r="93" spans="1:20" ht="15">
      <c r="A93" s="76">
        <v>88</v>
      </c>
      <c r="B93" s="74" t="s">
        <v>119</v>
      </c>
      <c r="C93" s="49">
        <f>N93+(M93+L93+K93+J93+I93+H93+G93+F93+E93+D93)*0.1</f>
        <v>0</v>
      </c>
      <c r="D93" s="53"/>
      <c r="E93" s="26"/>
      <c r="F93" s="26"/>
      <c r="G93" s="27"/>
      <c r="H93" s="26"/>
      <c r="I93" s="26"/>
      <c r="J93" s="26"/>
      <c r="K93" s="26"/>
      <c r="L93" s="26"/>
      <c r="M93" s="28"/>
      <c r="N93" s="52">
        <f>O93/500*P93*Q93*R93*S93*T93</f>
        <v>0</v>
      </c>
      <c r="O93" s="21"/>
      <c r="P93" s="19"/>
      <c r="Q93" s="19"/>
      <c r="R93" s="19"/>
      <c r="S93" s="19"/>
      <c r="T93" s="48"/>
    </row>
    <row r="94" spans="1:20" ht="15">
      <c r="A94" s="76">
        <v>89</v>
      </c>
      <c r="B94" s="74" t="s">
        <v>120</v>
      </c>
      <c r="C94" s="49">
        <f>N94+(M94+L94+K94+J94+I94+H94+G94+F94+E94+D94)*0.1</f>
        <v>0</v>
      </c>
      <c r="D94" s="53"/>
      <c r="E94" s="26"/>
      <c r="F94" s="26"/>
      <c r="G94" s="27"/>
      <c r="H94" s="26"/>
      <c r="I94" s="26"/>
      <c r="J94" s="26"/>
      <c r="K94" s="26"/>
      <c r="L94" s="26"/>
      <c r="M94" s="28"/>
      <c r="N94" s="52">
        <f>O94/500*P94*Q94*R94*S94*T94</f>
        <v>0</v>
      </c>
      <c r="O94" s="21"/>
      <c r="P94" s="19"/>
      <c r="Q94" s="19"/>
      <c r="R94" s="19"/>
      <c r="S94" s="19"/>
      <c r="T94" s="48"/>
    </row>
    <row r="95" spans="1:20" ht="15">
      <c r="A95" s="76">
        <v>90</v>
      </c>
      <c r="B95" s="74" t="s">
        <v>122</v>
      </c>
      <c r="C95" s="49">
        <f>N95+(M95+L95+K95+J95+I95+H95+G95+F95+E95+D95)*0.1</f>
        <v>0</v>
      </c>
      <c r="D95" s="53"/>
      <c r="E95" s="26"/>
      <c r="F95" s="26"/>
      <c r="G95" s="27"/>
      <c r="H95" s="26"/>
      <c r="I95" s="26"/>
      <c r="J95" s="26"/>
      <c r="K95" s="26"/>
      <c r="L95" s="26"/>
      <c r="M95" s="28"/>
      <c r="N95" s="52">
        <f>O95/500*P95*Q95*R95*S95*T95</f>
        <v>0</v>
      </c>
      <c r="O95" s="21"/>
      <c r="P95" s="19"/>
      <c r="Q95" s="19"/>
      <c r="R95" s="19"/>
      <c r="S95" s="19"/>
      <c r="T95" s="48"/>
    </row>
    <row r="96" spans="1:20" ht="15">
      <c r="A96" s="76">
        <v>91</v>
      </c>
      <c r="B96" s="74" t="s">
        <v>123</v>
      </c>
      <c r="C96" s="49">
        <f>N96+(M96+L96+K96+J96+I96+H96+G96+F96+E96+D96)*0.1</f>
        <v>0</v>
      </c>
      <c r="D96" s="53"/>
      <c r="E96" s="26"/>
      <c r="F96" s="26"/>
      <c r="G96" s="27"/>
      <c r="H96" s="26"/>
      <c r="I96" s="26"/>
      <c r="J96" s="26"/>
      <c r="K96" s="26"/>
      <c r="L96" s="26"/>
      <c r="M96" s="28"/>
      <c r="N96" s="52">
        <f>O96/500*P96*Q96*R96*S96*T96</f>
        <v>0</v>
      </c>
      <c r="O96" s="21"/>
      <c r="P96" s="19"/>
      <c r="Q96" s="19"/>
      <c r="R96" s="19"/>
      <c r="S96" s="19"/>
      <c r="T96" s="48"/>
    </row>
    <row r="97" spans="1:20" ht="15">
      <c r="A97" s="76">
        <v>92</v>
      </c>
      <c r="B97" s="74" t="s">
        <v>124</v>
      </c>
      <c r="C97" s="49">
        <f>N97+(M97+L97+K97+J97+I97+H97+G97+F97+E97+D97)*0.1</f>
        <v>0</v>
      </c>
      <c r="D97" s="53"/>
      <c r="E97" s="26"/>
      <c r="F97" s="26"/>
      <c r="G97" s="27"/>
      <c r="H97" s="26"/>
      <c r="I97" s="26"/>
      <c r="J97" s="26"/>
      <c r="K97" s="26"/>
      <c r="L97" s="26"/>
      <c r="M97" s="28"/>
      <c r="N97" s="52">
        <f>O97/500*P97*Q97*R97*S97*T97</f>
        <v>0</v>
      </c>
      <c r="O97" s="21"/>
      <c r="P97" s="19"/>
      <c r="Q97" s="19"/>
      <c r="R97" s="19"/>
      <c r="S97" s="19"/>
      <c r="T97" s="48"/>
    </row>
    <row r="98" spans="1:20" ht="15">
      <c r="A98" s="76">
        <v>93</v>
      </c>
      <c r="B98" s="74" t="s">
        <v>125</v>
      </c>
      <c r="C98" s="49">
        <f>N98+(M98+L98+K98+J98+I98+H98+G98+F98+E98+D98)*0.1</f>
        <v>0</v>
      </c>
      <c r="D98" s="53"/>
      <c r="E98" s="26"/>
      <c r="F98" s="26"/>
      <c r="G98" s="27"/>
      <c r="H98" s="26"/>
      <c r="I98" s="26"/>
      <c r="J98" s="26"/>
      <c r="K98" s="26"/>
      <c r="L98" s="26"/>
      <c r="M98" s="28"/>
      <c r="N98" s="52">
        <f>O98/500*P98*Q98*R98*S98*T98</f>
        <v>0</v>
      </c>
      <c r="O98" s="21"/>
      <c r="P98" s="19"/>
      <c r="Q98" s="19"/>
      <c r="R98" s="19"/>
      <c r="S98" s="19"/>
      <c r="T98" s="48"/>
    </row>
    <row r="99" spans="1:20" ht="15">
      <c r="A99" s="76">
        <v>94</v>
      </c>
      <c r="B99" s="74" t="s">
        <v>127</v>
      </c>
      <c r="C99" s="49">
        <f>N99+(M99+L99+K99+J99+I99+H99+G99+F99+E99+D99)*0.1</f>
        <v>0</v>
      </c>
      <c r="D99" s="53"/>
      <c r="E99" s="26"/>
      <c r="F99" s="26"/>
      <c r="G99" s="27"/>
      <c r="H99" s="26"/>
      <c r="I99" s="26"/>
      <c r="J99" s="26"/>
      <c r="K99" s="26"/>
      <c r="L99" s="26"/>
      <c r="M99" s="28"/>
      <c r="N99" s="52">
        <f>O99/500*P99*Q99*R99*S99*T99</f>
        <v>0</v>
      </c>
      <c r="O99" s="21"/>
      <c r="P99" s="19"/>
      <c r="Q99" s="19"/>
      <c r="R99" s="19"/>
      <c r="S99" s="19"/>
      <c r="T99" s="48"/>
    </row>
    <row r="100" spans="1:20" ht="15">
      <c r="A100" s="76">
        <v>95</v>
      </c>
      <c r="B100" s="74" t="s">
        <v>128</v>
      </c>
      <c r="C100" s="49">
        <f>N100+(M100+L100+K100+J100+I100+H100+G100+F100+E100+D100)*0.1</f>
        <v>0</v>
      </c>
      <c r="D100" s="53"/>
      <c r="E100" s="26"/>
      <c r="F100" s="26"/>
      <c r="G100" s="27"/>
      <c r="H100" s="26"/>
      <c r="I100" s="26"/>
      <c r="J100" s="26"/>
      <c r="K100" s="26"/>
      <c r="L100" s="26"/>
      <c r="M100" s="28"/>
      <c r="N100" s="52">
        <f>O100/500*P100*Q100*R100*S100*T100</f>
        <v>0</v>
      </c>
      <c r="O100" s="21"/>
      <c r="P100" s="19"/>
      <c r="Q100" s="19"/>
      <c r="R100" s="19"/>
      <c r="S100" s="19"/>
      <c r="T100" s="48"/>
    </row>
    <row r="101" spans="1:20" ht="15">
      <c r="A101" s="76">
        <v>96</v>
      </c>
      <c r="B101" s="74" t="s">
        <v>129</v>
      </c>
      <c r="C101" s="49">
        <f>N101+(M101+L101+K101+J101+I101+H101+G101+F101+E101+D101)*0.1</f>
        <v>0</v>
      </c>
      <c r="D101" s="53"/>
      <c r="E101" s="26"/>
      <c r="F101" s="26"/>
      <c r="G101" s="27"/>
      <c r="H101" s="26"/>
      <c r="I101" s="26"/>
      <c r="J101" s="26"/>
      <c r="K101" s="26"/>
      <c r="L101" s="26"/>
      <c r="M101" s="28"/>
      <c r="N101" s="52">
        <f>O101/500*P101*Q101*R101*S101*T101</f>
        <v>0</v>
      </c>
      <c r="O101" s="21"/>
      <c r="P101" s="19"/>
      <c r="Q101" s="19"/>
      <c r="R101" s="19"/>
      <c r="S101" s="19"/>
      <c r="T101" s="48"/>
    </row>
    <row r="102" spans="1:20" ht="15">
      <c r="A102" s="76">
        <v>97</v>
      </c>
      <c r="B102" s="74" t="s">
        <v>131</v>
      </c>
      <c r="C102" s="49">
        <f>N102+(M102+L102+K102+J102+I102+H102+G102+F102+E102+D102)*0.1</f>
        <v>0</v>
      </c>
      <c r="D102" s="53"/>
      <c r="E102" s="26"/>
      <c r="F102" s="26"/>
      <c r="G102" s="27"/>
      <c r="H102" s="26"/>
      <c r="I102" s="26"/>
      <c r="J102" s="26"/>
      <c r="K102" s="26"/>
      <c r="L102" s="26"/>
      <c r="M102" s="28"/>
      <c r="N102" s="52">
        <f>O102/500*P102*Q102*R102*S102*T102</f>
        <v>0</v>
      </c>
      <c r="O102" s="21"/>
      <c r="P102" s="19"/>
      <c r="Q102" s="19"/>
      <c r="R102" s="19"/>
      <c r="S102" s="19"/>
      <c r="T102" s="48"/>
    </row>
    <row r="103" spans="1:20" ht="15">
      <c r="A103" s="76">
        <v>98</v>
      </c>
      <c r="B103" s="74" t="s">
        <v>132</v>
      </c>
      <c r="C103" s="49">
        <f>N103+(M103+L103+K103+J103+I103+H103+G103+F103+E103+D103)*0.1</f>
        <v>0</v>
      </c>
      <c r="D103" s="53"/>
      <c r="E103" s="26"/>
      <c r="F103" s="26"/>
      <c r="G103" s="27"/>
      <c r="H103" s="26"/>
      <c r="I103" s="26"/>
      <c r="J103" s="26"/>
      <c r="K103" s="26"/>
      <c r="L103" s="26"/>
      <c r="M103" s="28"/>
      <c r="N103" s="52">
        <f>O103/500*P103*Q103*R103*S103*T103</f>
        <v>0</v>
      </c>
      <c r="O103" s="21"/>
      <c r="P103" s="19"/>
      <c r="Q103" s="19"/>
      <c r="R103" s="19"/>
      <c r="S103" s="19"/>
      <c r="T103" s="48"/>
    </row>
    <row r="104" spans="1:20" ht="15">
      <c r="A104" s="76">
        <v>99</v>
      </c>
      <c r="B104" s="74" t="s">
        <v>133</v>
      </c>
      <c r="C104" s="49">
        <f>N104+(M104+L104+K104+J104+I104+H104+G104+F104+E104+D104)*0.1</f>
        <v>0</v>
      </c>
      <c r="D104" s="53"/>
      <c r="E104" s="26"/>
      <c r="F104" s="26"/>
      <c r="G104" s="27"/>
      <c r="H104" s="26"/>
      <c r="I104" s="26"/>
      <c r="J104" s="26"/>
      <c r="K104" s="26"/>
      <c r="L104" s="26"/>
      <c r="M104" s="28"/>
      <c r="N104" s="52">
        <f>O104/500*P104*Q104*R104*S104*T104</f>
        <v>0</v>
      </c>
      <c r="O104" s="21"/>
      <c r="P104" s="19"/>
      <c r="Q104" s="19"/>
      <c r="R104" s="19"/>
      <c r="S104" s="19"/>
      <c r="T104" s="48"/>
    </row>
    <row r="105" spans="1:20" ht="15">
      <c r="A105" s="76">
        <v>100</v>
      </c>
      <c r="B105" s="74" t="s">
        <v>134</v>
      </c>
      <c r="C105" s="49">
        <f>N105+(M105+L105+K105+J105+I105+H105+G105+F105+E105+D105)*0.1</f>
        <v>0</v>
      </c>
      <c r="D105" s="53"/>
      <c r="E105" s="26"/>
      <c r="F105" s="26"/>
      <c r="G105" s="27"/>
      <c r="H105" s="26"/>
      <c r="I105" s="26"/>
      <c r="J105" s="26"/>
      <c r="K105" s="26"/>
      <c r="L105" s="26"/>
      <c r="M105" s="28"/>
      <c r="N105" s="81">
        <f>O105/500*P105*Q105*R105*S105*T105</f>
        <v>0</v>
      </c>
      <c r="O105" s="21"/>
      <c r="P105" s="19"/>
      <c r="Q105" s="19"/>
      <c r="R105" s="19"/>
      <c r="S105" s="19"/>
      <c r="T105" s="48"/>
    </row>
    <row r="106" spans="1:20" ht="15">
      <c r="A106" s="76">
        <v>101</v>
      </c>
      <c r="B106" s="74" t="s">
        <v>135</v>
      </c>
      <c r="C106" s="49">
        <f>N106+(M106+L106+K106+J106+I106+H106+G106+F106+E106+D106)*0.1</f>
        <v>0</v>
      </c>
      <c r="D106" s="53"/>
      <c r="E106" s="26"/>
      <c r="F106" s="26"/>
      <c r="G106" s="27"/>
      <c r="H106" s="26"/>
      <c r="I106" s="26"/>
      <c r="J106" s="26"/>
      <c r="K106" s="26"/>
      <c r="L106" s="26"/>
      <c r="M106" s="28"/>
      <c r="N106" s="81">
        <f>O106/500*P106*Q106*R106*S106*T106</f>
        <v>0</v>
      </c>
      <c r="O106" s="21"/>
      <c r="P106" s="19"/>
      <c r="Q106" s="19"/>
      <c r="R106" s="19"/>
      <c r="S106" s="19"/>
      <c r="T106" s="48"/>
    </row>
    <row r="107" spans="1:20" ht="15">
      <c r="A107" s="76">
        <v>102</v>
      </c>
      <c r="B107" s="74" t="s">
        <v>136</v>
      </c>
      <c r="C107" s="49">
        <f>N107+(M107+L107+K107+J107+I107+H107+G107+F107+E107+D107)*0.1</f>
        <v>0</v>
      </c>
      <c r="D107" s="53"/>
      <c r="E107" s="26"/>
      <c r="F107" s="26"/>
      <c r="G107" s="27"/>
      <c r="H107" s="26"/>
      <c r="I107" s="26"/>
      <c r="J107" s="26"/>
      <c r="K107" s="26"/>
      <c r="L107" s="26"/>
      <c r="M107" s="28"/>
      <c r="N107" s="81">
        <f>O107/500*P107*Q107*R107*S107*T107</f>
        <v>0</v>
      </c>
      <c r="O107" s="21"/>
      <c r="P107" s="19"/>
      <c r="Q107" s="19"/>
      <c r="R107" s="19"/>
      <c r="S107" s="19"/>
      <c r="T107" s="48"/>
    </row>
    <row r="108" spans="1:20" ht="15">
      <c r="A108" s="76">
        <v>103</v>
      </c>
      <c r="B108" s="74" t="s">
        <v>137</v>
      </c>
      <c r="C108" s="49">
        <f>N108+(M108+L108+K108+J108+I108+H108+G108+F108+E108+D108)*0.1</f>
        <v>0</v>
      </c>
      <c r="D108" s="53"/>
      <c r="E108" s="26"/>
      <c r="F108" s="26"/>
      <c r="G108" s="27"/>
      <c r="H108" s="26"/>
      <c r="I108" s="26"/>
      <c r="J108" s="26"/>
      <c r="K108" s="26"/>
      <c r="L108" s="26"/>
      <c r="M108" s="28"/>
      <c r="N108" s="81">
        <f>O108/500*P108*Q108*R108*S108*T108</f>
        <v>0</v>
      </c>
      <c r="O108" s="21"/>
      <c r="P108" s="19"/>
      <c r="Q108" s="19"/>
      <c r="R108" s="19"/>
      <c r="S108" s="19"/>
      <c r="T108" s="48"/>
    </row>
    <row r="109" spans="1:20" ht="15">
      <c r="A109" s="76">
        <v>104</v>
      </c>
      <c r="B109" s="74" t="s">
        <v>138</v>
      </c>
      <c r="C109" s="49">
        <f>N109+(M109+L109+K109+J109+I109+H109+G109+F109+E109+D109)*0.1</f>
        <v>0</v>
      </c>
      <c r="D109" s="53"/>
      <c r="E109" s="26"/>
      <c r="F109" s="26"/>
      <c r="G109" s="27"/>
      <c r="H109" s="26"/>
      <c r="I109" s="26"/>
      <c r="J109" s="26"/>
      <c r="K109" s="26"/>
      <c r="L109" s="26"/>
      <c r="M109" s="28"/>
      <c r="N109" s="81">
        <f>O109/500*P109*Q109*R109*S109*T109</f>
        <v>0</v>
      </c>
      <c r="O109" s="21"/>
      <c r="P109" s="19"/>
      <c r="Q109" s="19"/>
      <c r="R109" s="19"/>
      <c r="S109" s="19"/>
      <c r="T109" s="48"/>
    </row>
    <row r="110" spans="1:20" ht="15">
      <c r="A110" s="76">
        <v>105</v>
      </c>
      <c r="B110" s="74" t="s">
        <v>139</v>
      </c>
      <c r="C110" s="49">
        <f>N110+(M110+L110+K110+J110+I110+H110+G110+F110+E110+D110)*0.1</f>
        <v>0</v>
      </c>
      <c r="D110" s="53"/>
      <c r="E110" s="26"/>
      <c r="F110" s="26"/>
      <c r="G110" s="27"/>
      <c r="H110" s="26"/>
      <c r="I110" s="26"/>
      <c r="J110" s="26"/>
      <c r="K110" s="26"/>
      <c r="L110" s="26"/>
      <c r="M110" s="28"/>
      <c r="N110" s="81">
        <f>O110/500*P110*Q110*R110*S110*T110</f>
        <v>0</v>
      </c>
      <c r="O110" s="21"/>
      <c r="P110" s="19"/>
      <c r="Q110" s="19"/>
      <c r="R110" s="19"/>
      <c r="S110" s="19"/>
      <c r="T110" s="48"/>
    </row>
    <row r="111" spans="1:20" ht="15">
      <c r="A111" s="76">
        <v>106</v>
      </c>
      <c r="B111" s="74" t="s">
        <v>140</v>
      </c>
      <c r="C111" s="49">
        <f>N111+(M111+L111+K111+J111+I111+H111+G111+F111+E111+D111)*0.1</f>
        <v>0</v>
      </c>
      <c r="D111" s="53"/>
      <c r="E111" s="26"/>
      <c r="F111" s="26"/>
      <c r="G111" s="27"/>
      <c r="H111" s="26"/>
      <c r="I111" s="26"/>
      <c r="J111" s="26"/>
      <c r="K111" s="26"/>
      <c r="L111" s="26"/>
      <c r="M111" s="28"/>
      <c r="N111" s="81">
        <f>O111/500*P111*Q111*R111*S111*T111</f>
        <v>0</v>
      </c>
      <c r="O111" s="21"/>
      <c r="P111" s="19"/>
      <c r="Q111" s="19"/>
      <c r="R111" s="19"/>
      <c r="S111" s="19"/>
      <c r="T111" s="48"/>
    </row>
    <row r="112" spans="1:20" ht="15">
      <c r="A112" s="76">
        <v>107</v>
      </c>
      <c r="B112" s="74" t="s">
        <v>141</v>
      </c>
      <c r="C112" s="49">
        <f>N112+(M112+L112+K112+J112+I112+H112+G112+F112+E112+D112)*0.1</f>
        <v>0</v>
      </c>
      <c r="D112" s="53"/>
      <c r="E112" s="26"/>
      <c r="F112" s="26"/>
      <c r="G112" s="27"/>
      <c r="H112" s="26"/>
      <c r="I112" s="26"/>
      <c r="J112" s="26"/>
      <c r="K112" s="26"/>
      <c r="L112" s="26"/>
      <c r="M112" s="28"/>
      <c r="N112" s="81">
        <f>O112/500*P112*Q112*R112*S112*T112</f>
        <v>0</v>
      </c>
      <c r="O112" s="21"/>
      <c r="P112" s="19"/>
      <c r="Q112" s="19"/>
      <c r="R112" s="19"/>
      <c r="S112" s="19"/>
      <c r="T112" s="48"/>
    </row>
    <row r="113" spans="1:20" ht="15">
      <c r="A113" s="76">
        <v>108</v>
      </c>
      <c r="B113" s="74" t="s">
        <v>142</v>
      </c>
      <c r="C113" s="49">
        <f>N113+(M113+L113+K113+J113+I113+H113+G113+F113+E113+D113)*0.1</f>
        <v>0</v>
      </c>
      <c r="D113" s="53"/>
      <c r="E113" s="26"/>
      <c r="F113" s="26"/>
      <c r="G113" s="27"/>
      <c r="H113" s="26"/>
      <c r="I113" s="26"/>
      <c r="J113" s="26"/>
      <c r="K113" s="26"/>
      <c r="L113" s="26"/>
      <c r="M113" s="28"/>
      <c r="N113" s="81">
        <f>O113/500*P113*Q113*R113*S113*T113</f>
        <v>0</v>
      </c>
      <c r="O113" s="21"/>
      <c r="P113" s="19"/>
      <c r="Q113" s="19"/>
      <c r="R113" s="19"/>
      <c r="S113" s="19"/>
      <c r="T113" s="48"/>
    </row>
    <row r="114" spans="1:20" ht="15">
      <c r="A114" s="76">
        <v>109</v>
      </c>
      <c r="B114" s="74" t="s">
        <v>143</v>
      </c>
      <c r="C114" s="49">
        <f>N114+(M114+L114+K114+J114+I114+H114+G114+F114+E114+D114)*0.1</f>
        <v>0</v>
      </c>
      <c r="D114" s="53"/>
      <c r="E114" s="26"/>
      <c r="F114" s="26"/>
      <c r="G114" s="27"/>
      <c r="H114" s="26"/>
      <c r="I114" s="26"/>
      <c r="J114" s="26"/>
      <c r="K114" s="26"/>
      <c r="L114" s="26"/>
      <c r="M114" s="28"/>
      <c r="N114" s="81">
        <f>O114/500*P114*Q114*R114*S114*T114</f>
        <v>0</v>
      </c>
      <c r="O114" s="21"/>
      <c r="P114" s="19"/>
      <c r="Q114" s="19"/>
      <c r="R114" s="19"/>
      <c r="S114" s="19"/>
      <c r="T114" s="48"/>
    </row>
    <row r="115" spans="1:20" ht="15">
      <c r="A115" s="76">
        <v>110</v>
      </c>
      <c r="B115" s="74" t="s">
        <v>144</v>
      </c>
      <c r="C115" s="49">
        <f>N115+(M115+L115+K115+J115+I115+H115+G115+F115+E115+D115)*0.1</f>
        <v>0</v>
      </c>
      <c r="D115" s="53"/>
      <c r="E115" s="26"/>
      <c r="F115" s="26"/>
      <c r="G115" s="27"/>
      <c r="H115" s="26"/>
      <c r="I115" s="26"/>
      <c r="J115" s="26"/>
      <c r="K115" s="26"/>
      <c r="L115" s="26"/>
      <c r="M115" s="28"/>
      <c r="N115" s="81">
        <f>O115/500*P115*Q115*R115*S115*T115</f>
        <v>0</v>
      </c>
      <c r="O115" s="21"/>
      <c r="P115" s="19"/>
      <c r="Q115" s="19"/>
      <c r="R115" s="19"/>
      <c r="S115" s="19"/>
      <c r="T115" s="48"/>
    </row>
    <row r="116" spans="1:20" ht="15">
      <c r="A116" s="76">
        <v>111</v>
      </c>
      <c r="B116" s="74" t="s">
        <v>145</v>
      </c>
      <c r="C116" s="49">
        <f>N116+(M116+L116+K116+J116+I116+H116+G116+F116+E116+D116)*0.1</f>
        <v>0</v>
      </c>
      <c r="D116" s="53"/>
      <c r="E116" s="26"/>
      <c r="F116" s="26"/>
      <c r="G116" s="27"/>
      <c r="H116" s="26"/>
      <c r="I116" s="26"/>
      <c r="J116" s="26"/>
      <c r="K116" s="26"/>
      <c r="L116" s="26"/>
      <c r="M116" s="28"/>
      <c r="N116" s="81">
        <f>O116/500*P116*Q116*R116*S116*T116</f>
        <v>0</v>
      </c>
      <c r="O116" s="21"/>
      <c r="P116" s="19"/>
      <c r="Q116" s="19"/>
      <c r="R116" s="19"/>
      <c r="S116" s="19"/>
      <c r="T116" s="48"/>
    </row>
    <row r="117" spans="1:20" ht="15">
      <c r="A117" s="76">
        <v>112</v>
      </c>
      <c r="B117" s="74" t="s">
        <v>176</v>
      </c>
      <c r="C117" s="49">
        <f>N117+(M117+L117+K117+J117+I117+H117+G117+F117+E117+D117)*0.1</f>
        <v>0</v>
      </c>
      <c r="D117" s="53"/>
      <c r="E117" s="26"/>
      <c r="F117" s="26"/>
      <c r="G117" s="27"/>
      <c r="H117" s="26"/>
      <c r="I117" s="26"/>
      <c r="J117" s="26"/>
      <c r="K117" s="26"/>
      <c r="L117" s="26"/>
      <c r="M117" s="28"/>
      <c r="N117" s="81">
        <f>O117/500*P117*Q117*R117*S117*T117</f>
        <v>0</v>
      </c>
      <c r="O117" s="21"/>
      <c r="P117" s="19"/>
      <c r="Q117" s="19"/>
      <c r="R117" s="19"/>
      <c r="S117" s="19"/>
      <c r="T117" s="48"/>
    </row>
    <row r="118" spans="1:20" ht="15">
      <c r="A118" s="76">
        <v>113</v>
      </c>
      <c r="B118" s="74" t="s">
        <v>146</v>
      </c>
      <c r="C118" s="49">
        <f>N118+(M118+L118+K118+J118+I118+H118+G118+F118+E118+D118)*0.1</f>
        <v>0</v>
      </c>
      <c r="D118" s="53"/>
      <c r="E118" s="26"/>
      <c r="F118" s="26"/>
      <c r="G118" s="27"/>
      <c r="H118" s="26"/>
      <c r="I118" s="26"/>
      <c r="J118" s="26"/>
      <c r="K118" s="26"/>
      <c r="L118" s="26"/>
      <c r="M118" s="28"/>
      <c r="N118" s="81">
        <f>O118/500*P118*Q118*R118*S118*T118</f>
        <v>0</v>
      </c>
      <c r="O118" s="21"/>
      <c r="P118" s="19"/>
      <c r="Q118" s="19"/>
      <c r="R118" s="19"/>
      <c r="S118" s="19"/>
      <c r="T118" s="48"/>
    </row>
    <row r="119" spans="1:20" ht="15">
      <c r="A119" s="76">
        <v>114</v>
      </c>
      <c r="B119" s="74" t="s">
        <v>148</v>
      </c>
      <c r="C119" s="49">
        <f>N119+(M119+L119+K119+J119+I119+H119+G119+F119+E119+D119)*0.1</f>
        <v>0</v>
      </c>
      <c r="D119" s="53"/>
      <c r="E119" s="26"/>
      <c r="F119" s="26"/>
      <c r="G119" s="27"/>
      <c r="H119" s="26"/>
      <c r="I119" s="26"/>
      <c r="J119" s="26"/>
      <c r="K119" s="26"/>
      <c r="L119" s="26"/>
      <c r="M119" s="28"/>
      <c r="N119" s="81">
        <f>O119/500*P119*Q119*R119*S119*T119</f>
        <v>0</v>
      </c>
      <c r="O119" s="21"/>
      <c r="P119" s="19"/>
      <c r="Q119" s="19"/>
      <c r="R119" s="19"/>
      <c r="S119" s="19"/>
      <c r="T119" s="48"/>
    </row>
    <row r="120" spans="1:20" ht="15">
      <c r="A120" s="76">
        <v>115</v>
      </c>
      <c r="B120" s="74" t="s">
        <v>149</v>
      </c>
      <c r="C120" s="49">
        <f>N120+(M120+L120+K120+J120+I120+H120+G120+F120+E120+D120)*0.1</f>
        <v>0</v>
      </c>
      <c r="D120" s="53"/>
      <c r="E120" s="26"/>
      <c r="F120" s="26"/>
      <c r="G120" s="27"/>
      <c r="H120" s="26"/>
      <c r="I120" s="26"/>
      <c r="J120" s="26"/>
      <c r="K120" s="26"/>
      <c r="L120" s="26"/>
      <c r="M120" s="28"/>
      <c r="N120" s="81">
        <f>O120/500*P120*Q120*R120*S120*T120</f>
        <v>0</v>
      </c>
      <c r="O120" s="21"/>
      <c r="P120" s="19"/>
      <c r="Q120" s="19"/>
      <c r="R120" s="19"/>
      <c r="S120" s="19"/>
      <c r="T120" s="48"/>
    </row>
    <row r="121" spans="1:20" ht="15">
      <c r="A121" s="76">
        <v>116</v>
      </c>
      <c r="B121" s="74" t="s">
        <v>150</v>
      </c>
      <c r="C121" s="49">
        <f>N121+(M121+L121+K121+J121+I121+H121+G121+F121+E121+D121)*0.1</f>
        <v>0</v>
      </c>
      <c r="D121" s="53"/>
      <c r="E121" s="26"/>
      <c r="F121" s="26"/>
      <c r="G121" s="27"/>
      <c r="H121" s="26"/>
      <c r="I121" s="26"/>
      <c r="J121" s="26"/>
      <c r="K121" s="26"/>
      <c r="L121" s="26"/>
      <c r="M121" s="28"/>
      <c r="N121" s="81">
        <f>O121/500*P121*Q121*R121*S121*T121</f>
        <v>0</v>
      </c>
      <c r="O121" s="21"/>
      <c r="P121" s="19"/>
      <c r="Q121" s="19"/>
      <c r="R121" s="19"/>
      <c r="S121" s="19"/>
      <c r="T121" s="48"/>
    </row>
    <row r="122" spans="1:20" ht="15">
      <c r="A122" s="76">
        <v>117</v>
      </c>
      <c r="B122" s="74" t="s">
        <v>177</v>
      </c>
      <c r="C122" s="49">
        <f>N122+(M122+L122+K122+J122+I122+H122+G122+F122+E122+D122)*0.1</f>
        <v>0</v>
      </c>
      <c r="D122" s="53"/>
      <c r="E122" s="26"/>
      <c r="F122" s="26"/>
      <c r="G122" s="27"/>
      <c r="H122" s="26"/>
      <c r="I122" s="26"/>
      <c r="J122" s="26"/>
      <c r="K122" s="26"/>
      <c r="L122" s="26"/>
      <c r="M122" s="28"/>
      <c r="N122" s="81">
        <f>O122/500*P122*Q122*R122*S122*T122</f>
        <v>0</v>
      </c>
      <c r="O122" s="21"/>
      <c r="P122" s="19"/>
      <c r="Q122" s="19"/>
      <c r="R122" s="19"/>
      <c r="S122" s="19"/>
      <c r="T122" s="48"/>
    </row>
    <row r="123" spans="1:20" ht="15">
      <c r="A123" s="76">
        <v>118</v>
      </c>
      <c r="B123" s="74" t="s">
        <v>151</v>
      </c>
      <c r="C123" s="49">
        <f>N123+(M123+L123+K123+J123+I123+H123+G123+F123+E123+D123)*0.1</f>
        <v>0</v>
      </c>
      <c r="D123" s="53"/>
      <c r="E123" s="26"/>
      <c r="F123" s="26"/>
      <c r="G123" s="27"/>
      <c r="H123" s="26"/>
      <c r="I123" s="26"/>
      <c r="J123" s="26"/>
      <c r="K123" s="26"/>
      <c r="L123" s="26"/>
      <c r="M123" s="28"/>
      <c r="N123" s="81">
        <f>O123/500*P123*Q123*R123*S123*T123</f>
        <v>0</v>
      </c>
      <c r="O123" s="21"/>
      <c r="P123" s="19"/>
      <c r="Q123" s="19"/>
      <c r="R123" s="19"/>
      <c r="S123" s="19"/>
      <c r="T123" s="48"/>
    </row>
    <row r="124" spans="1:20" ht="15">
      <c r="A124" s="76">
        <v>119</v>
      </c>
      <c r="B124" s="74" t="s">
        <v>152</v>
      </c>
      <c r="C124" s="49">
        <f>N124+(M124+L124+K124+J124+I124+H124+G124+F124+E124+D124)*0.1</f>
        <v>0</v>
      </c>
      <c r="D124" s="53"/>
      <c r="E124" s="26"/>
      <c r="F124" s="26"/>
      <c r="G124" s="27"/>
      <c r="H124" s="26"/>
      <c r="I124" s="26"/>
      <c r="J124" s="26"/>
      <c r="K124" s="26"/>
      <c r="L124" s="26"/>
      <c r="M124" s="28"/>
      <c r="N124" s="81">
        <f>O124/500*P124*Q124*R124*S124*T124</f>
        <v>0</v>
      </c>
      <c r="O124" s="21"/>
      <c r="P124" s="19"/>
      <c r="Q124" s="19"/>
      <c r="R124" s="19"/>
      <c r="S124" s="19"/>
      <c r="T124" s="48"/>
    </row>
    <row r="125" spans="1:20" ht="15">
      <c r="A125" s="76">
        <v>120</v>
      </c>
      <c r="B125" s="74" t="s">
        <v>153</v>
      </c>
      <c r="C125" s="49">
        <f>N125+(M125+L125+K125+J125+I125+H125+G125+F125+E125+D125)*0.1</f>
        <v>0</v>
      </c>
      <c r="D125" s="53"/>
      <c r="E125" s="26"/>
      <c r="F125" s="26"/>
      <c r="G125" s="27"/>
      <c r="H125" s="26"/>
      <c r="I125" s="26"/>
      <c r="J125" s="26"/>
      <c r="K125" s="26"/>
      <c r="L125" s="26"/>
      <c r="M125" s="28"/>
      <c r="N125" s="81">
        <f>O125/500*P125*Q125*R125*S125*T125</f>
        <v>0</v>
      </c>
      <c r="O125" s="21"/>
      <c r="P125" s="19"/>
      <c r="Q125" s="19"/>
      <c r="R125" s="19"/>
      <c r="S125" s="19"/>
      <c r="T125" s="48"/>
    </row>
    <row r="126" spans="1:20" ht="15">
      <c r="A126" s="76">
        <v>121</v>
      </c>
      <c r="B126" s="74" t="s">
        <v>155</v>
      </c>
      <c r="C126" s="49">
        <f>N126+(M126+L126+K126+J126+I126+H126+G126+F126+E126+D126)*0.1</f>
        <v>0</v>
      </c>
      <c r="D126" s="53"/>
      <c r="E126" s="26"/>
      <c r="F126" s="26"/>
      <c r="G126" s="27"/>
      <c r="H126" s="26"/>
      <c r="I126" s="26"/>
      <c r="J126" s="26"/>
      <c r="K126" s="26"/>
      <c r="L126" s="26"/>
      <c r="M126" s="28"/>
      <c r="N126" s="81">
        <f>O126/500*P126*Q126*R126*S126*T126</f>
        <v>0</v>
      </c>
      <c r="O126" s="21"/>
      <c r="P126" s="19"/>
      <c r="Q126" s="19"/>
      <c r="R126" s="19"/>
      <c r="S126" s="19"/>
      <c r="T126" s="48"/>
    </row>
    <row r="127" spans="1:20" ht="15">
      <c r="A127" s="76">
        <v>122</v>
      </c>
      <c r="B127" s="73" t="s">
        <v>161</v>
      </c>
      <c r="C127" s="49">
        <f>N127+(M127+L127+K127+J127+I127+H127+G127+F127+E127+D127)*0.1</f>
        <v>0</v>
      </c>
      <c r="D127" s="53"/>
      <c r="E127" s="26"/>
      <c r="F127" s="26"/>
      <c r="G127" s="27"/>
      <c r="H127" s="26"/>
      <c r="I127" s="26"/>
      <c r="J127" s="26"/>
      <c r="K127" s="26"/>
      <c r="L127" s="26"/>
      <c r="M127" s="28"/>
      <c r="N127" s="81">
        <f>O127/500*P127*Q127*R127*S127*T127</f>
        <v>0</v>
      </c>
      <c r="O127" s="21"/>
      <c r="P127" s="19"/>
      <c r="Q127" s="19"/>
      <c r="R127" s="19"/>
      <c r="S127" s="19"/>
      <c r="T127" s="48"/>
    </row>
    <row r="128" spans="1:20" ht="15">
      <c r="A128" s="76">
        <v>123</v>
      </c>
      <c r="B128" s="73" t="s">
        <v>162</v>
      </c>
      <c r="C128" s="49">
        <f>N128+(M128+L128+K128+J128+I128+H128+G128+F128+E128+D128)*0.1</f>
        <v>0</v>
      </c>
      <c r="D128" s="53"/>
      <c r="E128" s="26"/>
      <c r="F128" s="26"/>
      <c r="G128" s="27"/>
      <c r="H128" s="26"/>
      <c r="I128" s="26"/>
      <c r="J128" s="26"/>
      <c r="K128" s="26"/>
      <c r="L128" s="26"/>
      <c r="M128" s="28"/>
      <c r="N128" s="81">
        <f>O128/500*P128*Q128*R128*S128*T128</f>
        <v>0</v>
      </c>
      <c r="O128" s="21"/>
      <c r="P128" s="19"/>
      <c r="Q128" s="19"/>
      <c r="R128" s="19"/>
      <c r="S128" s="19"/>
      <c r="T128" s="48"/>
    </row>
    <row r="129" spans="1:20" ht="15">
      <c r="A129" s="76">
        <v>124</v>
      </c>
      <c r="B129" s="73" t="s">
        <v>163</v>
      </c>
      <c r="C129" s="49">
        <f>N129+(M129+L129+K129+J129+I129+H129+G129+F129+E129+D129)*0.1</f>
        <v>0</v>
      </c>
      <c r="D129" s="53"/>
      <c r="E129" s="26"/>
      <c r="F129" s="26"/>
      <c r="G129" s="27"/>
      <c r="H129" s="26"/>
      <c r="I129" s="26"/>
      <c r="J129" s="26"/>
      <c r="K129" s="26"/>
      <c r="L129" s="26"/>
      <c r="M129" s="28"/>
      <c r="N129" s="81">
        <f>O129/500*P129*Q129*R129*S129*T129</f>
        <v>0</v>
      </c>
      <c r="O129" s="21"/>
      <c r="P129" s="19"/>
      <c r="Q129" s="19"/>
      <c r="R129" s="19"/>
      <c r="S129" s="19"/>
      <c r="T129" s="48"/>
    </row>
    <row r="130" spans="1:20" ht="15">
      <c r="A130" s="76">
        <v>125</v>
      </c>
      <c r="B130" s="73" t="s">
        <v>164</v>
      </c>
      <c r="C130" s="49">
        <f>N130+(M130+L130+K130+J130+I130+H130+G130+F130+E130+D130)*0.1</f>
        <v>0</v>
      </c>
      <c r="D130" s="53"/>
      <c r="E130" s="26"/>
      <c r="F130" s="26"/>
      <c r="G130" s="27"/>
      <c r="H130" s="26"/>
      <c r="I130" s="26"/>
      <c r="J130" s="26"/>
      <c r="K130" s="26"/>
      <c r="L130" s="26"/>
      <c r="M130" s="28"/>
      <c r="N130" s="81">
        <f>O130/500*P130*Q130*R130*S130*T130</f>
        <v>0</v>
      </c>
      <c r="O130" s="21"/>
      <c r="P130" s="19"/>
      <c r="Q130" s="19"/>
      <c r="R130" s="19"/>
      <c r="S130" s="19"/>
      <c r="T130" s="48"/>
    </row>
    <row r="131" spans="1:20" ht="15">
      <c r="A131" s="76">
        <v>126</v>
      </c>
      <c r="B131" s="73" t="s">
        <v>165</v>
      </c>
      <c r="C131" s="49">
        <f>N131+(M131+L131+K131+J131+I131+H131+G131+F131+E131+D131)*0.1</f>
        <v>0</v>
      </c>
      <c r="D131" s="53"/>
      <c r="E131" s="26"/>
      <c r="F131" s="26"/>
      <c r="G131" s="27"/>
      <c r="H131" s="26"/>
      <c r="I131" s="26"/>
      <c r="J131" s="26"/>
      <c r="K131" s="26"/>
      <c r="L131" s="26"/>
      <c r="M131" s="28"/>
      <c r="N131" s="81">
        <f>O131/500*P131*Q131*R131*S131*T131</f>
        <v>0</v>
      </c>
      <c r="O131" s="21"/>
      <c r="P131" s="19"/>
      <c r="Q131" s="19"/>
      <c r="R131" s="19"/>
      <c r="S131" s="19"/>
      <c r="T131" s="48"/>
    </row>
    <row r="132" spans="1:20" ht="15">
      <c r="A132" s="76">
        <v>127</v>
      </c>
      <c r="B132" s="73" t="s">
        <v>166</v>
      </c>
      <c r="C132" s="49">
        <f>N132+(M132+L132+K132+J132+I132+H132+G132+F132+E132+D132)*0.1</f>
        <v>0</v>
      </c>
      <c r="D132" s="53"/>
      <c r="E132" s="26"/>
      <c r="F132" s="26"/>
      <c r="G132" s="27"/>
      <c r="H132" s="26"/>
      <c r="I132" s="26"/>
      <c r="J132" s="26"/>
      <c r="K132" s="26"/>
      <c r="L132" s="26"/>
      <c r="M132" s="28"/>
      <c r="N132" s="81">
        <f>O132/500*P132*Q132*R132*S132*T132</f>
        <v>0</v>
      </c>
      <c r="O132" s="21"/>
      <c r="P132" s="19"/>
      <c r="Q132" s="19"/>
      <c r="R132" s="19"/>
      <c r="S132" s="19"/>
      <c r="T132" s="48"/>
    </row>
    <row r="133" spans="1:20" ht="15">
      <c r="A133" s="76">
        <v>128</v>
      </c>
      <c r="B133" s="73" t="s">
        <v>167</v>
      </c>
      <c r="C133" s="49">
        <f>N133+(M133+L133+K133+J133+I133+H133+G133+F133+E133+D133)*0.1</f>
        <v>0</v>
      </c>
      <c r="D133" s="53"/>
      <c r="E133" s="26"/>
      <c r="F133" s="26"/>
      <c r="G133" s="27"/>
      <c r="H133" s="26"/>
      <c r="I133" s="26"/>
      <c r="J133" s="26"/>
      <c r="K133" s="26"/>
      <c r="L133" s="26"/>
      <c r="M133" s="28"/>
      <c r="N133" s="81">
        <f>O133/500*P133*Q133*R133*S133*T133</f>
        <v>0</v>
      </c>
      <c r="O133" s="21"/>
      <c r="P133" s="19"/>
      <c r="Q133" s="19"/>
      <c r="R133" s="19"/>
      <c r="S133" s="19"/>
      <c r="T133" s="48"/>
    </row>
    <row r="134" spans="1:20" ht="15">
      <c r="A134" s="76">
        <v>129</v>
      </c>
      <c r="B134" s="73" t="s">
        <v>168</v>
      </c>
      <c r="C134" s="49">
        <f>N134+(M134+L134+K134+J134+I134+H134+G134+F134+E134+D134)*0.1</f>
        <v>0</v>
      </c>
      <c r="D134" s="53"/>
      <c r="E134" s="26"/>
      <c r="F134" s="26"/>
      <c r="G134" s="27"/>
      <c r="H134" s="26"/>
      <c r="I134" s="26"/>
      <c r="J134" s="26"/>
      <c r="K134" s="26"/>
      <c r="L134" s="26"/>
      <c r="M134" s="28"/>
      <c r="N134" s="81">
        <f>O134/500*P134*Q134*R134*S134*T134</f>
        <v>0</v>
      </c>
      <c r="O134" s="21"/>
      <c r="P134" s="19"/>
      <c r="Q134" s="19"/>
      <c r="R134" s="19"/>
      <c r="S134" s="19"/>
      <c r="T134" s="48"/>
    </row>
    <row r="135" spans="1:20" ht="15">
      <c r="A135" s="76">
        <v>130</v>
      </c>
      <c r="B135" s="73" t="s">
        <v>175</v>
      </c>
      <c r="C135" s="49">
        <f>N135+(M135+L135+K135+J135+I135+H135+G135+F135+E135+D135)*0.1</f>
        <v>0</v>
      </c>
      <c r="D135" s="53"/>
      <c r="E135" s="26"/>
      <c r="F135" s="26"/>
      <c r="G135" s="27"/>
      <c r="H135" s="26"/>
      <c r="I135" s="26"/>
      <c r="J135" s="26"/>
      <c r="K135" s="26"/>
      <c r="L135" s="26"/>
      <c r="M135" s="28"/>
      <c r="N135" s="81">
        <f>O135/500*P135*Q135*R135*S135*T135</f>
        <v>0</v>
      </c>
      <c r="O135" s="21"/>
      <c r="P135" s="19"/>
      <c r="Q135" s="19"/>
      <c r="R135" s="19"/>
      <c r="S135" s="19"/>
      <c r="T135" s="48"/>
    </row>
    <row r="136" spans="1:20" ht="15">
      <c r="A136" s="76">
        <v>131</v>
      </c>
      <c r="B136" s="73" t="s">
        <v>178</v>
      </c>
      <c r="C136" s="49">
        <f>N136+(M136+L136+K136+J136+I136+H136+G136+F136+E136+D136)*0.1</f>
        <v>0</v>
      </c>
      <c r="D136" s="53"/>
      <c r="E136" s="26"/>
      <c r="F136" s="26"/>
      <c r="G136" s="27"/>
      <c r="H136" s="26"/>
      <c r="I136" s="26"/>
      <c r="J136" s="26"/>
      <c r="K136" s="26"/>
      <c r="L136" s="26"/>
      <c r="M136" s="28"/>
      <c r="N136" s="81">
        <f>O136/500*P136*Q136*R136*S136*T136</f>
        <v>0</v>
      </c>
      <c r="O136" s="21"/>
      <c r="P136" s="19"/>
      <c r="Q136" s="19"/>
      <c r="R136" s="19"/>
      <c r="S136" s="19"/>
      <c r="T136" s="48"/>
    </row>
    <row r="137" spans="1:20" ht="15">
      <c r="A137" s="76">
        <v>132</v>
      </c>
      <c r="B137" s="73" t="s">
        <v>179</v>
      </c>
      <c r="C137" s="49">
        <f>N137+(M137+L137+K137+J137+I137+H137+G137+F137+E137+D137)*0.1</f>
        <v>0</v>
      </c>
      <c r="D137" s="53"/>
      <c r="E137" s="26"/>
      <c r="F137" s="26"/>
      <c r="G137" s="27"/>
      <c r="H137" s="26"/>
      <c r="I137" s="26"/>
      <c r="J137" s="26"/>
      <c r="K137" s="26"/>
      <c r="L137" s="26"/>
      <c r="M137" s="28"/>
      <c r="N137" s="81">
        <f>O137/500*P137*Q137*R137*S137*T137</f>
        <v>0</v>
      </c>
      <c r="O137" s="21"/>
      <c r="P137" s="19"/>
      <c r="Q137" s="19"/>
      <c r="R137" s="19"/>
      <c r="S137" s="19"/>
      <c r="T137" s="48"/>
    </row>
    <row r="138" spans="1:20" ht="15">
      <c r="A138" s="76">
        <v>133</v>
      </c>
      <c r="B138" s="73" t="s">
        <v>180</v>
      </c>
      <c r="C138" s="49">
        <f>N138+(M138+L138+K138+J138+I138+H138+G138+F138+E138+D138)*0.1</f>
        <v>0</v>
      </c>
      <c r="D138" s="53"/>
      <c r="E138" s="26"/>
      <c r="F138" s="26"/>
      <c r="G138" s="27"/>
      <c r="H138" s="26"/>
      <c r="I138" s="26"/>
      <c r="J138" s="26"/>
      <c r="K138" s="26"/>
      <c r="L138" s="26"/>
      <c r="M138" s="28"/>
      <c r="N138" s="81">
        <f>O138/500*P138*Q138*R138*S138*T138</f>
        <v>0</v>
      </c>
      <c r="O138" s="21"/>
      <c r="P138" s="19"/>
      <c r="Q138" s="19"/>
      <c r="R138" s="19"/>
      <c r="S138" s="19"/>
      <c r="T138" s="48"/>
    </row>
    <row r="139" spans="1:20" ht="15">
      <c r="A139" s="76">
        <v>134</v>
      </c>
      <c r="B139" s="73" t="s">
        <v>192</v>
      </c>
      <c r="C139" s="49">
        <f>N139+(M139+L139+K139+J139+I139+H139+G139+F139+E139+D139)*0.1</f>
        <v>0</v>
      </c>
      <c r="D139" s="53"/>
      <c r="E139" s="26"/>
      <c r="F139" s="26"/>
      <c r="G139" s="27"/>
      <c r="H139" s="26"/>
      <c r="I139" s="26"/>
      <c r="J139" s="26"/>
      <c r="K139" s="26"/>
      <c r="L139" s="26"/>
      <c r="M139" s="28"/>
      <c r="N139" s="81">
        <f>O139/500*P139*Q139*R139*S139*T139</f>
        <v>0</v>
      </c>
      <c r="O139" s="21"/>
      <c r="P139" s="19"/>
      <c r="Q139" s="19"/>
      <c r="R139" s="19"/>
      <c r="S139" s="19"/>
      <c r="T139" s="48"/>
    </row>
    <row r="140" spans="1:20" ht="15">
      <c r="A140" s="76">
        <v>135</v>
      </c>
      <c r="B140" s="73"/>
      <c r="C140" s="49">
        <f>N140+(M140+L140+K140+J140+I140+H140+G140+F140+E140+D140)*0.1</f>
        <v>0</v>
      </c>
      <c r="D140" s="53"/>
      <c r="E140" s="26"/>
      <c r="F140" s="26"/>
      <c r="G140" s="27"/>
      <c r="H140" s="26"/>
      <c r="I140" s="26"/>
      <c r="J140" s="26"/>
      <c r="K140" s="26"/>
      <c r="L140" s="26"/>
      <c r="M140" s="28"/>
      <c r="N140" s="81">
        <f>O140/500*P140*Q140*R140*S140*T140</f>
        <v>0</v>
      </c>
      <c r="O140" s="21"/>
      <c r="P140" s="19"/>
      <c r="Q140" s="19"/>
      <c r="R140" s="19"/>
      <c r="S140" s="19"/>
      <c r="T140" s="48"/>
    </row>
    <row r="141" spans="1:20" ht="15">
      <c r="A141" s="76">
        <v>136</v>
      </c>
      <c r="B141" s="73"/>
      <c r="C141" s="49">
        <f>N141+(M141+L141+K141+J141+I141+H141+G141+F141+E141+D141)*0.1</f>
        <v>0</v>
      </c>
      <c r="D141" s="53"/>
      <c r="E141" s="26"/>
      <c r="F141" s="26"/>
      <c r="G141" s="27"/>
      <c r="H141" s="26"/>
      <c r="I141" s="26"/>
      <c r="J141" s="26"/>
      <c r="K141" s="26"/>
      <c r="L141" s="26"/>
      <c r="M141" s="28"/>
      <c r="N141" s="81">
        <f>O141/500*P141*Q141*R141*S141*T141</f>
        <v>0</v>
      </c>
      <c r="O141" s="21"/>
      <c r="P141" s="19"/>
      <c r="Q141" s="19"/>
      <c r="R141" s="19"/>
      <c r="S141" s="19"/>
      <c r="T141" s="48"/>
    </row>
    <row r="142" spans="1:20" ht="15">
      <c r="A142" s="76">
        <v>137</v>
      </c>
      <c r="B142" s="73"/>
      <c r="C142" s="49">
        <f>N142+(M142+L142+K142+J142+I142+H142+G142+F142+E142+D142)*0.1</f>
        <v>0</v>
      </c>
      <c r="D142" s="53"/>
      <c r="E142" s="26"/>
      <c r="F142" s="26"/>
      <c r="G142" s="27"/>
      <c r="H142" s="26"/>
      <c r="I142" s="26"/>
      <c r="J142" s="26"/>
      <c r="K142" s="26"/>
      <c r="L142" s="26"/>
      <c r="M142" s="28"/>
      <c r="N142" s="81">
        <f>O142/500*P142*Q142*R142*S142*T142</f>
        <v>0</v>
      </c>
      <c r="O142" s="21"/>
      <c r="P142" s="19"/>
      <c r="Q142" s="19"/>
      <c r="R142" s="19"/>
      <c r="S142" s="19"/>
      <c r="T142" s="48"/>
    </row>
    <row r="143" spans="1:20" ht="15">
      <c r="A143" s="76">
        <v>138</v>
      </c>
      <c r="B143" s="73"/>
      <c r="C143" s="49">
        <f>N143+(M143+L143+K143+J143+I143+H143+G143+F143+E143+D143)*0.1</f>
        <v>0</v>
      </c>
      <c r="D143" s="53"/>
      <c r="E143" s="26"/>
      <c r="F143" s="26"/>
      <c r="G143" s="27"/>
      <c r="H143" s="26"/>
      <c r="I143" s="26"/>
      <c r="J143" s="26"/>
      <c r="K143" s="26"/>
      <c r="L143" s="26"/>
      <c r="M143" s="28"/>
      <c r="N143" s="81">
        <f>O143/500*P143*Q143*R143*S143*T143</f>
        <v>0</v>
      </c>
      <c r="O143" s="21"/>
      <c r="P143" s="19"/>
      <c r="Q143" s="19"/>
      <c r="R143" s="19"/>
      <c r="S143" s="19"/>
      <c r="T143" s="48"/>
    </row>
    <row r="144" spans="1:20" ht="15">
      <c r="A144" s="76">
        <v>139</v>
      </c>
      <c r="B144" s="73"/>
      <c r="C144" s="49">
        <f>N144+(M144+L144+K144+J144+I144+H144+G144+F144+E144+D144)*0.1</f>
        <v>0</v>
      </c>
      <c r="D144" s="53"/>
      <c r="E144" s="26"/>
      <c r="F144" s="26"/>
      <c r="G144" s="27"/>
      <c r="H144" s="26"/>
      <c r="I144" s="26"/>
      <c r="J144" s="26"/>
      <c r="K144" s="26"/>
      <c r="L144" s="26"/>
      <c r="M144" s="28"/>
      <c r="N144" s="81">
        <f>O144/500*P144*Q144*R144*S144*T144</f>
        <v>0</v>
      </c>
      <c r="O144" s="21"/>
      <c r="P144" s="19"/>
      <c r="Q144" s="19"/>
      <c r="R144" s="19"/>
      <c r="S144" s="19"/>
      <c r="T144" s="48"/>
    </row>
    <row r="145" spans="1:20" ht="15">
      <c r="A145" s="76">
        <v>140</v>
      </c>
      <c r="B145" s="73"/>
      <c r="C145" s="49">
        <f>N145+(M145+L145+K145+J145+I145+H145+G145+F145+E145+D145)*0.1</f>
        <v>0</v>
      </c>
      <c r="D145" s="53"/>
      <c r="E145" s="26"/>
      <c r="F145" s="26"/>
      <c r="G145" s="27"/>
      <c r="H145" s="26"/>
      <c r="I145" s="26"/>
      <c r="J145" s="26"/>
      <c r="K145" s="26"/>
      <c r="L145" s="26"/>
      <c r="M145" s="28"/>
      <c r="N145" s="81">
        <f>O145/500*P145*Q145*R145*S145*T145</f>
        <v>0</v>
      </c>
      <c r="O145" s="21"/>
      <c r="P145" s="19"/>
      <c r="Q145" s="19"/>
      <c r="R145" s="19"/>
      <c r="S145" s="19"/>
      <c r="T145" s="48"/>
    </row>
    <row r="146" spans="1:20" ht="15">
      <c r="A146" s="76">
        <v>141</v>
      </c>
      <c r="B146" s="73"/>
      <c r="C146" s="49">
        <f>N146+(M146+L146+K146+J146+I146+H146+G146+F146+E146+D146)*0.1</f>
        <v>0</v>
      </c>
      <c r="D146" s="53"/>
      <c r="E146" s="26"/>
      <c r="F146" s="26"/>
      <c r="G146" s="27"/>
      <c r="H146" s="26"/>
      <c r="I146" s="26"/>
      <c r="J146" s="26"/>
      <c r="K146" s="26"/>
      <c r="L146" s="26"/>
      <c r="M146" s="28"/>
      <c r="N146" s="81">
        <f>O146/500*P146*Q146*R146*S146*T146</f>
        <v>0</v>
      </c>
      <c r="O146" s="21"/>
      <c r="P146" s="19"/>
      <c r="Q146" s="19"/>
      <c r="R146" s="19"/>
      <c r="S146" s="19"/>
      <c r="T146" s="48"/>
    </row>
    <row r="147" spans="1:20" ht="15">
      <c r="A147" s="76">
        <v>142</v>
      </c>
      <c r="B147" s="73"/>
      <c r="C147" s="49">
        <f>N147+(M147+L147+K147+J147+I147+H147+G147+F147+E147+D147)*0.1</f>
        <v>0</v>
      </c>
      <c r="D147" s="53"/>
      <c r="E147" s="26"/>
      <c r="F147" s="26"/>
      <c r="G147" s="27"/>
      <c r="H147" s="26"/>
      <c r="I147" s="26"/>
      <c r="J147" s="26"/>
      <c r="K147" s="26"/>
      <c r="L147" s="26"/>
      <c r="M147" s="28"/>
      <c r="N147" s="81">
        <f>O147/500*P147*Q147*R147*S147*T147</f>
        <v>0</v>
      </c>
      <c r="O147" s="21"/>
      <c r="P147" s="19"/>
      <c r="Q147" s="19"/>
      <c r="R147" s="19"/>
      <c r="S147" s="19"/>
      <c r="T147" s="48"/>
    </row>
    <row r="148" spans="1:20" ht="15">
      <c r="A148" s="76">
        <v>143</v>
      </c>
      <c r="B148" s="73"/>
      <c r="C148" s="49">
        <f>N148+(M148+L148+K148+J148+I148+H148+G148+F148+E148+D148)*0.1</f>
        <v>0</v>
      </c>
      <c r="D148" s="53"/>
      <c r="E148" s="26"/>
      <c r="F148" s="26"/>
      <c r="G148" s="27"/>
      <c r="H148" s="26"/>
      <c r="I148" s="26"/>
      <c r="J148" s="26"/>
      <c r="K148" s="26"/>
      <c r="L148" s="26"/>
      <c r="M148" s="28"/>
      <c r="N148" s="81">
        <f>O148/500*P148*Q148*R148*S148*T148</f>
        <v>0</v>
      </c>
      <c r="O148" s="21"/>
      <c r="P148" s="19"/>
      <c r="Q148" s="19"/>
      <c r="R148" s="19"/>
      <c r="S148" s="19"/>
      <c r="T148" s="48"/>
    </row>
    <row r="149" spans="1:20" ht="15">
      <c r="A149" s="76">
        <v>144</v>
      </c>
      <c r="B149" s="73"/>
      <c r="C149" s="49">
        <f>N149+(M149+L149+K149+J149+I149+H149+G149+F149+E149+D149)*0.1</f>
        <v>0</v>
      </c>
      <c r="D149" s="53"/>
      <c r="E149" s="26"/>
      <c r="F149" s="26"/>
      <c r="G149" s="27"/>
      <c r="H149" s="26"/>
      <c r="I149" s="26"/>
      <c r="J149" s="26"/>
      <c r="K149" s="26"/>
      <c r="L149" s="26"/>
      <c r="M149" s="28"/>
      <c r="N149" s="81">
        <f>O149/500*P149*Q149*R149*S149*T149</f>
        <v>0</v>
      </c>
      <c r="O149" s="21"/>
      <c r="P149" s="19"/>
      <c r="Q149" s="19"/>
      <c r="R149" s="19"/>
      <c r="S149" s="19"/>
      <c r="T149" s="48"/>
    </row>
    <row r="150" spans="1:20" ht="15">
      <c r="A150" s="76">
        <v>145</v>
      </c>
      <c r="B150" s="73"/>
      <c r="C150" s="49">
        <f>N150+(M150+L150+K150+J150+I150+H150+G150+F150+E150+D150)*0.1</f>
        <v>0</v>
      </c>
      <c r="D150" s="53"/>
      <c r="E150" s="26"/>
      <c r="F150" s="26"/>
      <c r="G150" s="27"/>
      <c r="H150" s="26"/>
      <c r="I150" s="26"/>
      <c r="J150" s="26"/>
      <c r="K150" s="26"/>
      <c r="L150" s="26"/>
      <c r="M150" s="28"/>
      <c r="N150" s="81">
        <f>O150/500*P150*Q150*R150*S150*T150</f>
        <v>0</v>
      </c>
      <c r="O150" s="21"/>
      <c r="P150" s="19"/>
      <c r="Q150" s="19"/>
      <c r="R150" s="19"/>
      <c r="S150" s="19"/>
      <c r="T150" s="48"/>
    </row>
    <row r="151" spans="1:20" ht="15">
      <c r="A151" s="76">
        <v>146</v>
      </c>
      <c r="B151" s="73"/>
      <c r="C151" s="49">
        <f>N151+(M151+L151+K151+J151+I151+H151+G151+F151+E151+D151)*0.1</f>
        <v>0</v>
      </c>
      <c r="D151" s="53"/>
      <c r="E151" s="26"/>
      <c r="F151" s="26"/>
      <c r="G151" s="27"/>
      <c r="H151" s="26"/>
      <c r="I151" s="26"/>
      <c r="J151" s="26"/>
      <c r="K151" s="26"/>
      <c r="L151" s="26"/>
      <c r="M151" s="28"/>
      <c r="N151" s="81">
        <f>O151/500*P151*Q151*R151*S151*T151</f>
        <v>0</v>
      </c>
      <c r="O151" s="21"/>
      <c r="P151" s="19"/>
      <c r="Q151" s="19"/>
      <c r="R151" s="19"/>
      <c r="S151" s="19"/>
      <c r="T151" s="48"/>
    </row>
    <row r="152" spans="1:20" ht="15">
      <c r="A152" s="76">
        <v>147</v>
      </c>
      <c r="B152" s="73"/>
      <c r="C152" s="49">
        <f>N152+(M152+L152+K152+J152+I152+H152+G152+F152+E152+D152)*0.1</f>
        <v>0</v>
      </c>
      <c r="D152" s="53"/>
      <c r="E152" s="26"/>
      <c r="F152" s="26"/>
      <c r="G152" s="27"/>
      <c r="H152" s="26"/>
      <c r="I152" s="26"/>
      <c r="J152" s="26"/>
      <c r="K152" s="26"/>
      <c r="L152" s="26"/>
      <c r="M152" s="28"/>
      <c r="N152" s="81">
        <f>O152/500*P152*Q152*R152*S152*T152</f>
        <v>0</v>
      </c>
      <c r="O152" s="21"/>
      <c r="P152" s="19"/>
      <c r="Q152" s="19"/>
      <c r="R152" s="19"/>
      <c r="S152" s="19"/>
      <c r="T152" s="48"/>
    </row>
    <row r="153" spans="1:20" ht="15">
      <c r="A153" s="76">
        <v>148</v>
      </c>
      <c r="B153" s="73"/>
      <c r="C153" s="49">
        <f>N153+(M153+L153+K153+J153+I153+H153+G153+F153+E153+D153)*0.1</f>
        <v>0</v>
      </c>
      <c r="D153" s="53"/>
      <c r="E153" s="26"/>
      <c r="F153" s="26"/>
      <c r="G153" s="27"/>
      <c r="H153" s="26"/>
      <c r="I153" s="26"/>
      <c r="J153" s="26"/>
      <c r="K153" s="26"/>
      <c r="L153" s="26"/>
      <c r="M153" s="28"/>
      <c r="N153" s="81">
        <f>O153/500*P153*Q153*R153*S153*T153</f>
        <v>0</v>
      </c>
      <c r="O153" s="21"/>
      <c r="P153" s="19"/>
      <c r="Q153" s="19"/>
      <c r="R153" s="19"/>
      <c r="S153" s="19"/>
      <c r="T153" s="48"/>
    </row>
    <row r="154" spans="1:20" ht="15">
      <c r="A154" s="76">
        <v>149</v>
      </c>
      <c r="B154" s="73"/>
      <c r="C154" s="49">
        <f>N154+(M154+L154+K154+J154+I154+H154+G154+F154+E154+D154)*0.1</f>
        <v>0</v>
      </c>
      <c r="D154" s="53"/>
      <c r="E154" s="26"/>
      <c r="F154" s="26"/>
      <c r="G154" s="27"/>
      <c r="H154" s="26"/>
      <c r="I154" s="26"/>
      <c r="J154" s="26"/>
      <c r="K154" s="26"/>
      <c r="L154" s="26"/>
      <c r="M154" s="28"/>
      <c r="N154" s="81">
        <f>O154/500*P154*Q154*R154*S154*T154</f>
        <v>0</v>
      </c>
      <c r="O154" s="21"/>
      <c r="P154" s="19"/>
      <c r="Q154" s="19"/>
      <c r="R154" s="19"/>
      <c r="S154" s="19"/>
      <c r="T154" s="48"/>
    </row>
    <row r="155" spans="1:20" ht="15">
      <c r="A155" s="76">
        <v>150</v>
      </c>
      <c r="B155" s="73"/>
      <c r="C155" s="49">
        <f>N155+(M155+L155+K155+J155+I155+H155+G155+F155+E155+D155)*0.1</f>
        <v>0</v>
      </c>
      <c r="D155" s="53"/>
      <c r="E155" s="26"/>
      <c r="F155" s="26"/>
      <c r="G155" s="27"/>
      <c r="H155" s="26"/>
      <c r="I155" s="26"/>
      <c r="J155" s="26"/>
      <c r="K155" s="26"/>
      <c r="L155" s="26"/>
      <c r="M155" s="28"/>
      <c r="N155" s="81">
        <f>O155/500*P155*Q155*R155*S155*T155</f>
        <v>0</v>
      </c>
      <c r="O155" s="21"/>
      <c r="P155" s="19"/>
      <c r="Q155" s="19"/>
      <c r="R155" s="19"/>
      <c r="S155" s="19"/>
      <c r="T155" s="48"/>
    </row>
  </sheetData>
  <sheetProtection formatCells="0" formatColumns="0" formatRows="0" insertRows="0" sort="0"/>
  <mergeCells count="11">
    <mergeCell ref="A4:A5"/>
    <mergeCell ref="B4:B5"/>
    <mergeCell ref="C4:C5"/>
    <mergeCell ref="D4:M4"/>
    <mergeCell ref="B2:T2"/>
    <mergeCell ref="O4:O5"/>
    <mergeCell ref="P4:P5"/>
    <mergeCell ref="Q4:Q5"/>
    <mergeCell ref="R4:R5"/>
    <mergeCell ref="S4:S5"/>
    <mergeCell ref="T4:T5"/>
  </mergeCells>
  <conditionalFormatting sqref="C6:C155">
    <cfRule type="expression" priority="37" dxfId="17" stopIfTrue="1">
      <formula>LARGE(($C$6:$C$130),MIN(1,COUNT($C$6:$C$130)))&lt;=C6</formula>
    </cfRule>
  </conditionalFormatting>
  <conditionalFormatting sqref="N6:N155">
    <cfRule type="expression" priority="38" dxfId="16" stopIfTrue="1">
      <formula>LARGE(($N$6:$N$130),MIN(1,COUNT($N$6:$N$130)))&lt;=N6</formula>
    </cfRule>
  </conditionalFormatting>
  <conditionalFormatting sqref="Q6:Q155">
    <cfRule type="expression" priority="39" dxfId="0" stopIfTrue="1">
      <formula>LARGE(($Q$6:$Q$130),MIN(1,COUNT($Q$6:$Q$130)))&lt;=Q6</formula>
    </cfRule>
  </conditionalFormatting>
  <conditionalFormatting sqref="T6:T155">
    <cfRule type="expression" priority="40" dxfId="0" stopIfTrue="1">
      <formula>LARGE(($T$6:$T$130),MIN(1,COUNT($T$6:$T$130)))&lt;=T6</formula>
    </cfRule>
  </conditionalFormatting>
  <conditionalFormatting sqref="S6:S155">
    <cfRule type="expression" priority="41" dxfId="0" stopIfTrue="1">
      <formula>LARGE(($S$6:$S$130),MIN(1,COUNT($S$6:$S$130)))&lt;=S6</formula>
    </cfRule>
  </conditionalFormatting>
  <conditionalFormatting sqref="R6:R155">
    <cfRule type="expression" priority="42" dxfId="0" stopIfTrue="1">
      <formula>LARGE(($R$6:$R$130),MIN(1,COUNT($R$6:$R$130)))&lt;=R6</formula>
    </cfRule>
  </conditionalFormatting>
  <conditionalFormatting sqref="P6:P155">
    <cfRule type="expression" priority="43" dxfId="0" stopIfTrue="1">
      <formula>LARGE(($P$6:$P$130),MIN(1,COUNT($P$6:$P$130)))&lt;=P6</formula>
    </cfRule>
  </conditionalFormatting>
  <conditionalFormatting sqref="O6:O155">
    <cfRule type="expression" priority="44" dxfId="0" stopIfTrue="1">
      <formula>LARGE(($O$6:$O$130),MIN(1,COUNT($O$6:$O$130)))&lt;=O6</formula>
    </cfRule>
  </conditionalFormatting>
  <conditionalFormatting sqref="M6:M155">
    <cfRule type="expression" priority="45" dxfId="0" stopIfTrue="1">
      <formula>LARGE(($M$6:$M$130),MIN(1,COUNT($M$6:$M$130)))&lt;=M6</formula>
    </cfRule>
  </conditionalFormatting>
  <conditionalFormatting sqref="L6:L155">
    <cfRule type="expression" priority="46" dxfId="0" stopIfTrue="1">
      <formula>LARGE(($L$6:$L$130),MIN(1,COUNT($L$6:$L$130)))&lt;=L6</formula>
    </cfRule>
  </conditionalFormatting>
  <conditionalFormatting sqref="K6:K155">
    <cfRule type="expression" priority="47" dxfId="0" stopIfTrue="1">
      <formula>LARGE(($K$6:$K$130),MIN(1,COUNT($K$6:$K$130)))&lt;=K6</formula>
    </cfRule>
  </conditionalFormatting>
  <conditionalFormatting sqref="J6:J155">
    <cfRule type="expression" priority="48" dxfId="0" stopIfTrue="1">
      <formula>LARGE(($J$6:$J$130),MIN(1,COUNT($J$6:$J$130)))&lt;=J6</formula>
    </cfRule>
  </conditionalFormatting>
  <conditionalFormatting sqref="I6:I155">
    <cfRule type="expression" priority="49" dxfId="0" stopIfTrue="1">
      <formula>LARGE(($I$6:$I$130),MIN(1,COUNT($I$6:$I$130)))&lt;=I6</formula>
    </cfRule>
  </conditionalFormatting>
  <conditionalFormatting sqref="H6:H155">
    <cfRule type="expression" priority="50" dxfId="0" stopIfTrue="1">
      <formula>LARGE(($H$6:$H$130),MIN(1,COUNT($H$6:$H$130)))&lt;=H6</formula>
    </cfRule>
  </conditionalFormatting>
  <conditionalFormatting sqref="G6:G155">
    <cfRule type="expression" priority="51" dxfId="0" stopIfTrue="1">
      <formula>LARGE(($G$6:$G$130),MIN(1,COUNT($G$6:$G$130)))&lt;=G6</formula>
    </cfRule>
  </conditionalFormatting>
  <conditionalFormatting sqref="F6:F155">
    <cfRule type="expression" priority="52" dxfId="0" stopIfTrue="1">
      <formula>LARGE(($F$6:$F$130),MIN(1,COUNT($F$6:$F$130)))&lt;=F6</formula>
    </cfRule>
  </conditionalFormatting>
  <conditionalFormatting sqref="E6:E155">
    <cfRule type="expression" priority="53" dxfId="0" stopIfTrue="1">
      <formula>LARGE(($E$6:$E$130),MIN(1,COUNT($E$6:$E$130)))&lt;=E6</formula>
    </cfRule>
  </conditionalFormatting>
  <conditionalFormatting sqref="D6:D155">
    <cfRule type="expression" priority="54" dxfId="0" stopIfTrue="1">
      <formula>LARGE(($D$6:$D$130),MIN(1,COUNT($D$6:$D$130)))&lt;=D6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/>
  <dimension ref="A1:M1101"/>
  <sheetViews>
    <sheetView zoomScalePageLayoutView="0" workbookViewId="0" topLeftCell="A1">
      <selection activeCell="M15" sqref="M15"/>
    </sheetView>
  </sheetViews>
  <sheetFormatPr defaultColWidth="9.140625" defaultRowHeight="12.75"/>
  <cols>
    <col min="3" max="3" width="13.421875" style="0" bestFit="1" customWidth="1"/>
    <col min="4" max="6" width="13.140625" style="0" bestFit="1" customWidth="1"/>
    <col min="10" max="10" width="13.140625" style="0" bestFit="1" customWidth="1"/>
    <col min="11" max="11" width="10.57421875" style="0" bestFit="1" customWidth="1"/>
    <col min="12" max="12" width="12.421875" style="0" bestFit="1" customWidth="1"/>
    <col min="15" max="15" width="13.140625" style="0" bestFit="1" customWidth="1"/>
    <col min="16" max="17" width="9.28125" style="0" bestFit="1" customWidth="1"/>
    <col min="18" max="18" width="13.140625" style="0" bestFit="1" customWidth="1"/>
  </cols>
  <sheetData>
    <row r="1" spans="1:13" ht="12.75">
      <c r="A1">
        <v>4</v>
      </c>
      <c r="C1">
        <v>1</v>
      </c>
      <c r="D1">
        <v>1</v>
      </c>
      <c r="F1" s="6">
        <f>SUM(LINEST($C$1:$C$2,$D$1:$D$2,TRUE)*{1,1})</f>
        <v>1</v>
      </c>
      <c r="G1">
        <v>1</v>
      </c>
      <c r="I1" s="7">
        <v>1</v>
      </c>
      <c r="J1" t="b">
        <v>0</v>
      </c>
      <c r="K1" s="6"/>
      <c r="L1" s="6">
        <f>SUM(LINEST($C$4:$C$5,$D$4:$D$5,TRUE)*{1,1})</f>
        <v>1</v>
      </c>
      <c r="M1">
        <v>1</v>
      </c>
    </row>
    <row r="2" spans="1:13" ht="12.75">
      <c r="A2">
        <v>3</v>
      </c>
      <c r="C2">
        <v>4</v>
      </c>
      <c r="D2">
        <v>340</v>
      </c>
      <c r="F2" s="6">
        <f>SUM(LINEST($C$1:$C$2,$D$1:$D$2,TRUE)*{2,1})+F1</f>
        <v>2.008849557522124</v>
      </c>
      <c r="G2">
        <v>2</v>
      </c>
      <c r="I2">
        <v>1.2</v>
      </c>
      <c r="J2" t="b">
        <v>0</v>
      </c>
      <c r="K2" s="6"/>
      <c r="L2" s="6">
        <f>SUM(LINEST($C$4:$C$5,$D$4:$D$5,TRUE)*{2,1})+L1</f>
        <v>2.008189262966333</v>
      </c>
      <c r="M2">
        <v>2</v>
      </c>
    </row>
    <row r="3" spans="1:13" ht="12.75">
      <c r="A3">
        <v>2</v>
      </c>
      <c r="F3" s="6">
        <f>SUM(LINEST($C$1:$C$2,$D$1:$D$2,TRUE)*{3,1})+F2</f>
        <v>3.026548672566372</v>
      </c>
      <c r="G3">
        <v>3</v>
      </c>
      <c r="I3">
        <v>1.5</v>
      </c>
      <c r="J3" t="b">
        <v>0</v>
      </c>
      <c r="L3" s="6">
        <f>SUM(LINEST($C$4:$C$5,$D$4:$D$5,TRUE)*{3,1})+L2</f>
        <v>3.024567788898999</v>
      </c>
      <c r="M3">
        <v>3</v>
      </c>
    </row>
    <row r="4" spans="1:13" ht="12.75">
      <c r="A4">
        <v>2</v>
      </c>
      <c r="C4">
        <v>1</v>
      </c>
      <c r="D4">
        <v>1</v>
      </c>
      <c r="F4" s="6">
        <f>SUM(LINEST($C$1:$C$2,$D$1:$D$2,TRUE)*{4,1})+F3</f>
        <v>4.053097345132744</v>
      </c>
      <c r="G4">
        <v>4</v>
      </c>
      <c r="I4">
        <v>1.8</v>
      </c>
      <c r="J4" t="b">
        <v>0</v>
      </c>
      <c r="L4" s="6">
        <f>SUM(LINEST($C$4:$C$5,$D$4:$D$5,TRUE)*{4,1})+L3</f>
        <v>4.049135577797998</v>
      </c>
      <c r="M4">
        <v>4</v>
      </c>
    </row>
    <row r="5" spans="1:13" ht="12.75">
      <c r="A5">
        <v>1</v>
      </c>
      <c r="C5">
        <v>10</v>
      </c>
      <c r="D5">
        <v>1100</v>
      </c>
      <c r="F5" s="6">
        <f>SUM(LINEST($C$1:$C$2,$D$1:$D$2,TRUE)*{5,1})+F4</f>
        <v>5.0884955752212395</v>
      </c>
      <c r="G5">
        <v>5</v>
      </c>
      <c r="I5">
        <v>2.7</v>
      </c>
      <c r="J5" t="b">
        <v>0</v>
      </c>
      <c r="L5" s="6">
        <f>SUM(LINEST($C$4:$C$5,$D$4:$D$5,TRUE)*{5,1})+L4</f>
        <v>5.081892629663329</v>
      </c>
      <c r="M5">
        <v>5</v>
      </c>
    </row>
    <row r="6" spans="1:13" ht="12.75">
      <c r="A6">
        <v>1</v>
      </c>
      <c r="F6" s="6">
        <f>SUM(LINEST($C$1:$C$2,$D$1:$D$2,TRUE)*{6,1})+F5</f>
        <v>6.132743362831859</v>
      </c>
      <c r="G6">
        <v>6</v>
      </c>
      <c r="L6" s="6">
        <f>SUM(LINEST($C$4:$C$5,$D$4:$D$5,TRUE)*{6,1})+L5</f>
        <v>6.122838944494995</v>
      </c>
      <c r="M6">
        <v>6</v>
      </c>
    </row>
    <row r="7" spans="1:12" ht="12.75">
      <c r="A7">
        <v>1</v>
      </c>
      <c r="F7" s="6"/>
      <c r="I7">
        <v>1</v>
      </c>
      <c r="J7" t="b">
        <v>0</v>
      </c>
      <c r="L7" s="6"/>
    </row>
    <row r="8" spans="1:12" ht="12.75">
      <c r="A8">
        <v>2</v>
      </c>
      <c r="F8" s="6"/>
      <c r="I8">
        <v>1.7</v>
      </c>
      <c r="J8" t="b">
        <v>0</v>
      </c>
      <c r="L8" s="6"/>
    </row>
    <row r="9" spans="1:12" ht="12.75">
      <c r="A9">
        <v>2</v>
      </c>
      <c r="F9" s="6"/>
      <c r="I9">
        <v>2.9</v>
      </c>
      <c r="J9" t="b">
        <v>0</v>
      </c>
      <c r="L9" s="6"/>
    </row>
    <row r="10" spans="6:12" ht="12.75">
      <c r="F10" s="6"/>
      <c r="K10" s="6"/>
      <c r="L10" s="6"/>
    </row>
    <row r="11" spans="6:12" ht="12.75">
      <c r="F11" s="6"/>
      <c r="I11">
        <v>1</v>
      </c>
      <c r="J11" t="b">
        <v>0</v>
      </c>
      <c r="L11" s="6"/>
    </row>
    <row r="12" spans="6:12" ht="12.75">
      <c r="F12" s="6"/>
      <c r="I12">
        <v>1.7</v>
      </c>
      <c r="J12" t="b">
        <v>0</v>
      </c>
      <c r="L12" s="6"/>
    </row>
    <row r="13" spans="6:12" ht="12.75">
      <c r="F13" s="6"/>
      <c r="I13">
        <v>2.9</v>
      </c>
      <c r="J13" t="b">
        <v>0</v>
      </c>
      <c r="L13" s="6"/>
    </row>
    <row r="14" spans="6:12" ht="12.75">
      <c r="F14" s="6"/>
      <c r="L14" s="6"/>
    </row>
    <row r="15" spans="6:12" ht="12.75">
      <c r="F15" s="6"/>
      <c r="I15">
        <v>1</v>
      </c>
      <c r="J15" t="b">
        <v>0</v>
      </c>
      <c r="L15" s="6"/>
    </row>
    <row r="16" spans="6:12" ht="12.75">
      <c r="F16" s="6"/>
      <c r="I16">
        <v>1.3</v>
      </c>
      <c r="J16" t="b">
        <v>0</v>
      </c>
      <c r="L16" s="6"/>
    </row>
    <row r="17" spans="6:12" ht="12.75">
      <c r="F17" s="6"/>
      <c r="I17">
        <v>2</v>
      </c>
      <c r="J17" t="b">
        <v>0</v>
      </c>
      <c r="L17" s="6"/>
    </row>
    <row r="18" spans="6:12" ht="12.75">
      <c r="F18" s="6"/>
      <c r="I18">
        <v>2.7</v>
      </c>
      <c r="J18" t="b">
        <v>0</v>
      </c>
      <c r="L18" s="6"/>
    </row>
    <row r="19" spans="6:12" ht="12.75">
      <c r="F19" s="6"/>
      <c r="L19" s="6"/>
    </row>
    <row r="20" spans="6:12" ht="12.75">
      <c r="F20" s="6"/>
      <c r="I20">
        <v>1</v>
      </c>
      <c r="J20" t="b">
        <v>0</v>
      </c>
      <c r="L20" s="6"/>
    </row>
    <row r="21" spans="6:12" ht="12.75">
      <c r="F21" s="6"/>
      <c r="I21">
        <v>1.3</v>
      </c>
      <c r="J21" t="b">
        <v>0</v>
      </c>
      <c r="L21" s="6"/>
    </row>
    <row r="22" spans="6:12" ht="12.75">
      <c r="F22" s="6"/>
      <c r="I22">
        <v>2</v>
      </c>
      <c r="J22" t="b">
        <v>0</v>
      </c>
      <c r="L22" s="6"/>
    </row>
    <row r="23" spans="6:12" ht="12.75">
      <c r="F23" s="6"/>
      <c r="I23">
        <v>2.7</v>
      </c>
      <c r="J23" t="b">
        <v>0</v>
      </c>
      <c r="L23" s="6"/>
    </row>
    <row r="24" spans="6:12" ht="12.75">
      <c r="F24" s="6"/>
      <c r="L24" s="6"/>
    </row>
    <row r="25" spans="6:12" ht="12.75">
      <c r="F25" s="6"/>
      <c r="L25" s="6"/>
    </row>
    <row r="26" spans="6:12" ht="12.75">
      <c r="F26" s="6"/>
      <c r="L26" s="6"/>
    </row>
    <row r="27" spans="6:12" ht="12.75">
      <c r="F27" s="6"/>
      <c r="L27" s="6"/>
    </row>
    <row r="28" spans="6:12" ht="12.75">
      <c r="F28" s="6"/>
      <c r="L28" s="6"/>
    </row>
    <row r="29" spans="6:12" ht="12.75">
      <c r="F29" s="6"/>
      <c r="L29" s="6"/>
    </row>
    <row r="30" spans="6:12" ht="12.75">
      <c r="F30" s="6"/>
      <c r="L30" s="6"/>
    </row>
    <row r="31" spans="6:12" ht="12.75">
      <c r="F31" s="6"/>
      <c r="L31" s="6"/>
    </row>
    <row r="32" spans="6:12" ht="12.75">
      <c r="F32" s="6"/>
      <c r="L32" s="6"/>
    </row>
    <row r="33" spans="6:12" ht="12.75">
      <c r="F33" s="6"/>
      <c r="L33" s="6"/>
    </row>
    <row r="34" spans="6:12" ht="12.75">
      <c r="F34" s="6"/>
      <c r="L34" s="6"/>
    </row>
    <row r="35" spans="6:12" ht="12.75">
      <c r="F35" s="6"/>
      <c r="L35" s="6"/>
    </row>
    <row r="36" spans="6:12" ht="12.75">
      <c r="F36" s="6"/>
      <c r="L36" s="6"/>
    </row>
    <row r="37" spans="6:12" ht="12.75">
      <c r="F37" s="6"/>
      <c r="L37" s="6"/>
    </row>
    <row r="38" spans="6:12" ht="12.75">
      <c r="F38" s="6"/>
      <c r="L38" s="6"/>
    </row>
    <row r="39" spans="6:12" ht="12.75">
      <c r="F39" s="6"/>
      <c r="L39" s="6"/>
    </row>
    <row r="40" spans="6:12" ht="12.75">
      <c r="F40" s="6"/>
      <c r="L40" s="6"/>
    </row>
    <row r="41" spans="6:12" ht="12.75">
      <c r="F41" s="6"/>
      <c r="L41" s="6"/>
    </row>
    <row r="42" spans="6:12" ht="12.75">
      <c r="F42" s="6"/>
      <c r="L42" s="6"/>
    </row>
    <row r="43" spans="6:12" ht="12.75">
      <c r="F43" s="6"/>
      <c r="L43" s="6"/>
    </row>
    <row r="44" spans="6:12" ht="12.75">
      <c r="F44" s="6"/>
      <c r="L44" s="6"/>
    </row>
    <row r="45" spans="6:12" ht="12.75">
      <c r="F45" s="6"/>
      <c r="L45" s="6"/>
    </row>
    <row r="46" spans="6:12" ht="12.75">
      <c r="F46" s="6"/>
      <c r="L46" s="6"/>
    </row>
    <row r="47" spans="6:12" ht="12.75">
      <c r="F47" s="6"/>
      <c r="L47" s="6"/>
    </row>
    <row r="48" spans="6:12" ht="12.75">
      <c r="F48" s="6"/>
      <c r="L48" s="6"/>
    </row>
    <row r="49" spans="6:12" ht="12.75">
      <c r="F49" s="6"/>
      <c r="L49" s="6"/>
    </row>
    <row r="50" spans="6:12" ht="12.75">
      <c r="F50" s="6"/>
      <c r="L50" s="6"/>
    </row>
    <row r="51" spans="6:12" ht="12.75">
      <c r="F51" s="6"/>
      <c r="L51" s="6"/>
    </row>
    <row r="52" spans="6:12" ht="12.75">
      <c r="F52" s="6"/>
      <c r="L52" s="6"/>
    </row>
    <row r="53" spans="6:12" ht="12.75">
      <c r="F53" s="6"/>
      <c r="L53" s="6"/>
    </row>
    <row r="54" spans="6:12" ht="12.75">
      <c r="F54" s="6"/>
      <c r="L54" s="6"/>
    </row>
    <row r="55" spans="6:12" ht="12.75">
      <c r="F55" s="6"/>
      <c r="L55" s="6"/>
    </row>
    <row r="56" spans="6:12" ht="12.75">
      <c r="F56" s="6"/>
      <c r="L56" s="6"/>
    </row>
    <row r="57" spans="6:12" ht="12.75">
      <c r="F57" s="6"/>
      <c r="L57" s="6"/>
    </row>
    <row r="58" spans="6:12" ht="12.75">
      <c r="F58" s="6"/>
      <c r="L58" s="6"/>
    </row>
    <row r="59" spans="6:12" ht="12.75">
      <c r="F59" s="6"/>
      <c r="L59" s="6"/>
    </row>
    <row r="60" spans="6:12" ht="12.75">
      <c r="F60" s="6"/>
      <c r="L60" s="6"/>
    </row>
    <row r="61" spans="6:12" ht="12.75">
      <c r="F61" s="6"/>
      <c r="L61" s="6"/>
    </row>
    <row r="62" spans="6:12" ht="12.75">
      <c r="F62" s="6"/>
      <c r="L62" s="6"/>
    </row>
    <row r="63" spans="6:12" ht="12.75">
      <c r="F63" s="6"/>
      <c r="L63" s="6"/>
    </row>
    <row r="64" spans="6:12" ht="12.75">
      <c r="F64" s="6"/>
      <c r="L64" s="6"/>
    </row>
    <row r="65" spans="6:12" ht="12.75">
      <c r="F65" s="6"/>
      <c r="L65" s="6"/>
    </row>
    <row r="66" spans="6:12" ht="12.75">
      <c r="F66" s="6"/>
      <c r="L66" s="6"/>
    </row>
    <row r="67" spans="6:12" ht="12.75">
      <c r="F67" s="6"/>
      <c r="L67" s="6"/>
    </row>
    <row r="68" spans="6:12" ht="12.75">
      <c r="F68" s="6"/>
      <c r="L68" s="6"/>
    </row>
    <row r="69" spans="6:12" ht="12.75">
      <c r="F69" s="6"/>
      <c r="L69" s="6"/>
    </row>
    <row r="70" spans="6:12" ht="12.75">
      <c r="F70" s="6"/>
      <c r="L70" s="6"/>
    </row>
    <row r="71" spans="6:12" ht="12.75">
      <c r="F71" s="6"/>
      <c r="L71" s="6"/>
    </row>
    <row r="72" spans="6:12" ht="12.75">
      <c r="F72" s="6"/>
      <c r="L72" s="6"/>
    </row>
    <row r="73" spans="6:12" ht="12.75">
      <c r="F73" s="6"/>
      <c r="L73" s="6"/>
    </row>
    <row r="74" spans="6:12" ht="12.75">
      <c r="F74" s="6"/>
      <c r="L74" s="6"/>
    </row>
    <row r="75" spans="6:12" ht="12.75">
      <c r="F75" s="6"/>
      <c r="L75" s="6"/>
    </row>
    <row r="76" spans="6:12" ht="12.75">
      <c r="F76" s="6"/>
      <c r="L76" s="6"/>
    </row>
    <row r="77" spans="6:12" ht="12.75">
      <c r="F77" s="6"/>
      <c r="L77" s="6"/>
    </row>
    <row r="78" spans="6:12" ht="12.75">
      <c r="F78" s="6"/>
      <c r="L78" s="6"/>
    </row>
    <row r="79" spans="6:12" ht="12.75">
      <c r="F79" s="6"/>
      <c r="L79" s="6"/>
    </row>
    <row r="80" spans="6:12" ht="12.75">
      <c r="F80" s="6"/>
      <c r="L80" s="6"/>
    </row>
    <row r="81" spans="6:12" ht="12.75">
      <c r="F81" s="6"/>
      <c r="L81" s="6"/>
    </row>
    <row r="82" spans="6:12" ht="12.75">
      <c r="F82" s="6"/>
      <c r="L82" s="6"/>
    </row>
    <row r="83" spans="6:12" ht="12.75">
      <c r="F83" s="6"/>
      <c r="L83" s="6"/>
    </row>
    <row r="84" spans="6:12" ht="12.75">
      <c r="F84" s="6"/>
      <c r="L84" s="6"/>
    </row>
    <row r="85" spans="6:12" ht="12.75">
      <c r="F85" s="6"/>
      <c r="L85" s="6"/>
    </row>
    <row r="86" spans="6:12" ht="12.75">
      <c r="F86" s="6"/>
      <c r="L86" s="6"/>
    </row>
    <row r="87" spans="6:12" ht="12.75">
      <c r="F87" s="6"/>
      <c r="L87" s="6"/>
    </row>
    <row r="88" spans="6:12" ht="12.75">
      <c r="F88" s="6"/>
      <c r="L88" s="6"/>
    </row>
    <row r="89" spans="6:12" ht="12.75">
      <c r="F89" s="6"/>
      <c r="L89" s="6"/>
    </row>
    <row r="90" spans="6:12" ht="12.75">
      <c r="F90" s="6"/>
      <c r="L90" s="6"/>
    </row>
    <row r="91" spans="6:12" ht="12.75">
      <c r="F91" s="6"/>
      <c r="L91" s="6"/>
    </row>
    <row r="92" spans="6:12" ht="12.75">
      <c r="F92" s="6"/>
      <c r="L92" s="6"/>
    </row>
    <row r="93" spans="6:12" ht="12.75">
      <c r="F93" s="6"/>
      <c r="L93" s="6"/>
    </row>
    <row r="94" spans="6:12" ht="12.75">
      <c r="F94" s="6"/>
      <c r="L94" s="6"/>
    </row>
    <row r="95" spans="6:12" ht="12.75">
      <c r="F95" s="6"/>
      <c r="L95" s="6"/>
    </row>
    <row r="96" spans="6:12" ht="12.75">
      <c r="F96" s="6"/>
      <c r="L96" s="6"/>
    </row>
    <row r="97" spans="6:12" ht="12.75">
      <c r="F97" s="6"/>
      <c r="L97" s="6"/>
    </row>
    <row r="98" spans="6:12" ht="12.75">
      <c r="F98" s="6"/>
      <c r="L98" s="6"/>
    </row>
    <row r="99" spans="6:12" ht="12.75">
      <c r="F99" s="6"/>
      <c r="L99" s="6"/>
    </row>
    <row r="100" spans="6:12" ht="12.75">
      <c r="F100" s="6"/>
      <c r="L100" s="6"/>
    </row>
    <row r="101" spans="6:12" ht="12.75">
      <c r="F101" s="6"/>
      <c r="L101" s="6"/>
    </row>
    <row r="102" spans="6:12" ht="12.75">
      <c r="F102" s="6"/>
      <c r="L102" s="6"/>
    </row>
    <row r="103" spans="6:12" ht="12.75">
      <c r="F103" s="6"/>
      <c r="L103" s="6"/>
    </row>
    <row r="104" spans="6:12" ht="12.75">
      <c r="F104" s="6"/>
      <c r="L104" s="6"/>
    </row>
    <row r="105" spans="6:12" ht="12.75">
      <c r="F105" s="6"/>
      <c r="L105" s="6"/>
    </row>
    <row r="106" spans="6:12" ht="12.75">
      <c r="F106" s="6"/>
      <c r="L106" s="6"/>
    </row>
    <row r="107" spans="6:12" ht="12.75">
      <c r="F107" s="6"/>
      <c r="L107" s="6"/>
    </row>
    <row r="108" spans="6:12" ht="12.75">
      <c r="F108" s="6"/>
      <c r="L108" s="6"/>
    </row>
    <row r="109" spans="6:12" ht="12.75">
      <c r="F109" s="6"/>
      <c r="L109" s="6"/>
    </row>
    <row r="110" spans="6:12" ht="12.75">
      <c r="F110" s="6"/>
      <c r="L110" s="6"/>
    </row>
    <row r="111" spans="6:12" ht="12.75">
      <c r="F111" s="6"/>
      <c r="L111" s="6"/>
    </row>
    <row r="112" spans="6:12" ht="12.75">
      <c r="F112" s="6"/>
      <c r="L112" s="6"/>
    </row>
    <row r="113" spans="6:12" ht="12.75">
      <c r="F113" s="6"/>
      <c r="L113" s="6"/>
    </row>
    <row r="114" spans="6:12" ht="12.75">
      <c r="F114" s="6"/>
      <c r="L114" s="6"/>
    </row>
    <row r="115" spans="6:12" ht="12.75">
      <c r="F115" s="6"/>
      <c r="L115" s="6"/>
    </row>
    <row r="116" spans="6:12" ht="12.75">
      <c r="F116" s="6"/>
      <c r="L116" s="6"/>
    </row>
    <row r="117" spans="6:12" ht="12.75">
      <c r="F117" s="6"/>
      <c r="L117" s="6"/>
    </row>
    <row r="118" spans="6:12" ht="12.75">
      <c r="F118" s="6"/>
      <c r="L118" s="6"/>
    </row>
    <row r="119" spans="6:12" ht="12.75">
      <c r="F119" s="6"/>
      <c r="L119" s="6"/>
    </row>
    <row r="120" spans="6:12" ht="12.75">
      <c r="F120" s="6"/>
      <c r="L120" s="6"/>
    </row>
    <row r="121" spans="6:12" ht="12.75">
      <c r="F121" s="6"/>
      <c r="L121" s="6"/>
    </row>
    <row r="122" spans="6:12" ht="12.75">
      <c r="F122" s="6"/>
      <c r="L122" s="6"/>
    </row>
    <row r="123" spans="6:12" ht="12.75">
      <c r="F123" s="6"/>
      <c r="L123" s="6"/>
    </row>
    <row r="124" spans="6:12" ht="12.75">
      <c r="F124" s="6"/>
      <c r="L124" s="6"/>
    </row>
    <row r="125" spans="6:12" ht="12.75">
      <c r="F125" s="6"/>
      <c r="L125" s="6"/>
    </row>
    <row r="126" spans="6:12" ht="12.75">
      <c r="F126" s="6"/>
      <c r="L126" s="6"/>
    </row>
    <row r="127" spans="6:12" ht="12.75">
      <c r="F127" s="6"/>
      <c r="L127" s="6"/>
    </row>
    <row r="128" spans="6:12" ht="12.75">
      <c r="F128" s="6"/>
      <c r="L128" s="6"/>
    </row>
    <row r="129" spans="6:12" ht="12.75">
      <c r="F129" s="6"/>
      <c r="L129" s="6"/>
    </row>
    <row r="130" spans="6:12" ht="12.75">
      <c r="F130" s="6"/>
      <c r="L130" s="6"/>
    </row>
    <row r="131" spans="6:12" ht="12.75">
      <c r="F131" s="6"/>
      <c r="L131" s="6"/>
    </row>
    <row r="132" spans="6:12" ht="12.75">
      <c r="F132" s="6"/>
      <c r="L132" s="6"/>
    </row>
    <row r="133" spans="6:12" ht="12.75">
      <c r="F133" s="6"/>
      <c r="L133" s="6"/>
    </row>
    <row r="134" spans="6:12" ht="12.75">
      <c r="F134" s="6"/>
      <c r="L134" s="6"/>
    </row>
    <row r="135" spans="6:12" ht="12.75">
      <c r="F135" s="6"/>
      <c r="L135" s="6"/>
    </row>
    <row r="136" spans="6:12" ht="12.75">
      <c r="F136" s="6"/>
      <c r="L136" s="6"/>
    </row>
    <row r="137" spans="6:12" ht="12.75">
      <c r="F137" s="6"/>
      <c r="L137" s="6"/>
    </row>
    <row r="138" spans="6:12" ht="12.75">
      <c r="F138" s="6"/>
      <c r="L138" s="6"/>
    </row>
    <row r="139" spans="6:12" ht="12.75">
      <c r="F139" s="6"/>
      <c r="L139" s="6"/>
    </row>
    <row r="140" spans="6:12" ht="12.75">
      <c r="F140" s="6"/>
      <c r="L140" s="6"/>
    </row>
    <row r="141" spans="6:12" ht="12.75">
      <c r="F141" s="6"/>
      <c r="L141" s="6"/>
    </row>
    <row r="142" spans="6:12" ht="12.75">
      <c r="F142" s="6"/>
      <c r="L142" s="6"/>
    </row>
    <row r="143" spans="6:12" ht="12.75">
      <c r="F143" s="6"/>
      <c r="L143" s="6"/>
    </row>
    <row r="144" spans="6:12" ht="12.75">
      <c r="F144" s="6"/>
      <c r="L144" s="6"/>
    </row>
    <row r="145" spans="6:12" ht="12.75">
      <c r="F145" s="6"/>
      <c r="L145" s="6"/>
    </row>
    <row r="146" spans="6:12" ht="12.75">
      <c r="F146" s="6"/>
      <c r="L146" s="6"/>
    </row>
    <row r="147" spans="6:12" ht="12.75">
      <c r="F147" s="6"/>
      <c r="L147" s="6"/>
    </row>
    <row r="148" spans="6:12" ht="12.75">
      <c r="F148" s="6"/>
      <c r="L148" s="6"/>
    </row>
    <row r="149" spans="6:12" ht="12.75">
      <c r="F149" s="6"/>
      <c r="L149" s="6"/>
    </row>
    <row r="150" spans="6:12" ht="12.75">
      <c r="F150" s="6"/>
      <c r="L150" s="6"/>
    </row>
    <row r="151" spans="6:12" ht="12.75">
      <c r="F151" s="6"/>
      <c r="L151" s="6"/>
    </row>
    <row r="152" spans="6:12" ht="12.75">
      <c r="F152" s="6"/>
      <c r="L152" s="6"/>
    </row>
    <row r="153" spans="6:12" ht="12.75">
      <c r="F153" s="6"/>
      <c r="L153" s="6"/>
    </row>
    <row r="154" spans="6:12" ht="12.75">
      <c r="F154" s="6"/>
      <c r="L154" s="6"/>
    </row>
    <row r="155" spans="6:12" ht="12.75">
      <c r="F155" s="6"/>
      <c r="L155" s="6"/>
    </row>
    <row r="156" spans="6:12" ht="12.75">
      <c r="F156" s="6"/>
      <c r="L156" s="6"/>
    </row>
    <row r="157" spans="6:12" ht="12.75">
      <c r="F157" s="6"/>
      <c r="L157" s="6"/>
    </row>
    <row r="158" spans="6:12" ht="12.75">
      <c r="F158" s="6"/>
      <c r="L158" s="6"/>
    </row>
    <row r="159" spans="6:12" ht="12.75">
      <c r="F159" s="6"/>
      <c r="L159" s="6"/>
    </row>
    <row r="160" spans="6:12" ht="12.75">
      <c r="F160" s="6"/>
      <c r="L160" s="6"/>
    </row>
    <row r="161" spans="6:12" ht="12.75">
      <c r="F161" s="6"/>
      <c r="L161" s="6"/>
    </row>
    <row r="162" spans="6:12" ht="12.75">
      <c r="F162" s="6"/>
      <c r="L162" s="6"/>
    </row>
    <row r="163" spans="6:12" ht="12.75">
      <c r="F163" s="6"/>
      <c r="L163" s="6"/>
    </row>
    <row r="164" spans="6:12" ht="12.75">
      <c r="F164" s="6"/>
      <c r="L164" s="6"/>
    </row>
    <row r="165" spans="6:12" ht="12.75">
      <c r="F165" s="6"/>
      <c r="L165" s="6"/>
    </row>
    <row r="166" spans="6:12" ht="12.75">
      <c r="F166" s="6"/>
      <c r="L166" s="6"/>
    </row>
    <row r="167" spans="6:12" ht="12.75">
      <c r="F167" s="6"/>
      <c r="L167" s="6"/>
    </row>
    <row r="168" spans="6:12" ht="12.75">
      <c r="F168" s="6"/>
      <c r="L168" s="6"/>
    </row>
    <row r="169" spans="6:12" ht="12.75">
      <c r="F169" s="6"/>
      <c r="L169" s="6"/>
    </row>
    <row r="170" spans="6:12" ht="12.75">
      <c r="F170" s="6"/>
      <c r="L170" s="6"/>
    </row>
    <row r="171" spans="6:12" ht="12.75">
      <c r="F171" s="6"/>
      <c r="L171" s="6"/>
    </row>
    <row r="172" spans="6:12" ht="12.75">
      <c r="F172" s="6"/>
      <c r="L172" s="6"/>
    </row>
    <row r="173" spans="6:12" ht="12.75">
      <c r="F173" s="6"/>
      <c r="L173" s="6"/>
    </row>
    <row r="174" spans="6:12" ht="12.75">
      <c r="F174" s="6"/>
      <c r="L174" s="6"/>
    </row>
    <row r="175" spans="6:12" ht="12.75">
      <c r="F175" s="6"/>
      <c r="L175" s="6"/>
    </row>
    <row r="176" spans="6:12" ht="12.75">
      <c r="F176" s="6"/>
      <c r="L176" s="6"/>
    </row>
    <row r="177" spans="6:12" ht="12.75">
      <c r="F177" s="6"/>
      <c r="L177" s="6"/>
    </row>
    <row r="178" spans="6:12" ht="12.75">
      <c r="F178" s="6"/>
      <c r="L178" s="6"/>
    </row>
    <row r="179" spans="6:12" ht="12.75">
      <c r="F179" s="6"/>
      <c r="L179" s="6"/>
    </row>
    <row r="180" spans="6:12" ht="12.75">
      <c r="F180" s="6"/>
      <c r="L180" s="6"/>
    </row>
    <row r="181" spans="6:12" ht="12.75">
      <c r="F181" s="6"/>
      <c r="L181" s="6"/>
    </row>
    <row r="182" spans="6:12" ht="12.75">
      <c r="F182" s="6"/>
      <c r="L182" s="6"/>
    </row>
    <row r="183" spans="6:12" ht="12.75">
      <c r="F183" s="6"/>
      <c r="L183" s="6"/>
    </row>
    <row r="184" spans="6:12" ht="12.75">
      <c r="F184" s="6"/>
      <c r="L184" s="6"/>
    </row>
    <row r="185" spans="6:12" ht="12.75">
      <c r="F185" s="6"/>
      <c r="L185" s="6"/>
    </row>
    <row r="186" spans="6:12" ht="12.75">
      <c r="F186" s="6"/>
      <c r="L186" s="6"/>
    </row>
    <row r="187" spans="6:12" ht="12.75">
      <c r="F187" s="6"/>
      <c r="L187" s="6"/>
    </row>
    <row r="188" spans="6:12" ht="12.75">
      <c r="F188" s="6"/>
      <c r="L188" s="6"/>
    </row>
    <row r="189" spans="6:12" ht="12.75">
      <c r="F189" s="6"/>
      <c r="L189" s="6"/>
    </row>
    <row r="190" spans="6:12" ht="12.75">
      <c r="F190" s="6"/>
      <c r="L190" s="6"/>
    </row>
    <row r="191" spans="6:12" ht="12.75">
      <c r="F191" s="6"/>
      <c r="L191" s="6"/>
    </row>
    <row r="192" spans="6:12" ht="12.75">
      <c r="F192" s="6"/>
      <c r="L192" s="6"/>
    </row>
    <row r="193" spans="6:12" ht="12.75">
      <c r="F193" s="6"/>
      <c r="L193" s="6"/>
    </row>
    <row r="194" spans="6:12" ht="12.75">
      <c r="F194" s="6"/>
      <c r="L194" s="6"/>
    </row>
    <row r="195" spans="6:12" ht="12.75">
      <c r="F195" s="6"/>
      <c r="L195" s="6"/>
    </row>
    <row r="196" spans="6:12" ht="12.75">
      <c r="F196" s="6"/>
      <c r="L196" s="6"/>
    </row>
    <row r="197" spans="6:12" ht="12.75">
      <c r="F197" s="6"/>
      <c r="L197" s="6"/>
    </row>
    <row r="198" spans="6:12" ht="12.75">
      <c r="F198" s="6"/>
      <c r="L198" s="6"/>
    </row>
    <row r="199" spans="6:12" ht="12.75">
      <c r="F199" s="6"/>
      <c r="L199" s="6"/>
    </row>
    <row r="200" spans="6:12" ht="12.75">
      <c r="F200" s="6"/>
      <c r="L200" s="6"/>
    </row>
    <row r="201" spans="6:12" ht="12.75">
      <c r="F201" s="6"/>
      <c r="L201" s="6"/>
    </row>
    <row r="202" spans="6:12" ht="12.75">
      <c r="F202" s="6"/>
      <c r="L202" s="6"/>
    </row>
    <row r="203" spans="6:12" ht="12.75">
      <c r="F203" s="6"/>
      <c r="L203" s="6"/>
    </row>
    <row r="204" spans="6:12" ht="12.75">
      <c r="F204" s="6"/>
      <c r="L204" s="6"/>
    </row>
    <row r="205" spans="6:12" ht="12.75">
      <c r="F205" s="6"/>
      <c r="L205" s="6"/>
    </row>
    <row r="206" spans="6:12" ht="12.75">
      <c r="F206" s="6"/>
      <c r="L206" s="6"/>
    </row>
    <row r="207" spans="6:12" ht="12.75">
      <c r="F207" s="6"/>
      <c r="L207" s="6"/>
    </row>
    <row r="208" spans="6:12" ht="12.75">
      <c r="F208" s="6"/>
      <c r="L208" s="6"/>
    </row>
    <row r="209" spans="6:12" ht="12.75">
      <c r="F209" s="6"/>
      <c r="L209" s="6"/>
    </row>
    <row r="210" spans="6:12" ht="12.75">
      <c r="F210" s="6"/>
      <c r="L210" s="6"/>
    </row>
    <row r="211" spans="6:12" ht="12.75">
      <c r="F211" s="6"/>
      <c r="L211" s="6"/>
    </row>
    <row r="212" spans="6:12" ht="12.75">
      <c r="F212" s="6"/>
      <c r="L212" s="6"/>
    </row>
    <row r="213" spans="6:12" ht="12.75">
      <c r="F213" s="6"/>
      <c r="L213" s="6"/>
    </row>
    <row r="214" spans="6:12" ht="12.75">
      <c r="F214" s="6"/>
      <c r="L214" s="6"/>
    </row>
    <row r="215" spans="6:12" ht="12.75">
      <c r="F215" s="6"/>
      <c r="L215" s="6"/>
    </row>
    <row r="216" spans="6:12" ht="12.75">
      <c r="F216" s="6"/>
      <c r="L216" s="6"/>
    </row>
    <row r="217" spans="6:12" ht="12.75">
      <c r="F217" s="6"/>
      <c r="L217" s="6"/>
    </row>
    <row r="218" spans="6:12" ht="12.75">
      <c r="F218" s="6"/>
      <c r="L218" s="6"/>
    </row>
    <row r="219" spans="6:12" ht="12.75">
      <c r="F219" s="6"/>
      <c r="L219" s="6"/>
    </row>
    <row r="220" spans="6:12" ht="12.75">
      <c r="F220" s="6"/>
      <c r="L220" s="6"/>
    </row>
    <row r="221" spans="6:12" ht="12.75">
      <c r="F221" s="6"/>
      <c r="L221" s="6"/>
    </row>
    <row r="222" spans="6:12" ht="12.75">
      <c r="F222" s="6"/>
      <c r="L222" s="6"/>
    </row>
    <row r="223" spans="6:12" ht="12.75">
      <c r="F223" s="6"/>
      <c r="L223" s="6"/>
    </row>
    <row r="224" spans="6:12" ht="12.75">
      <c r="F224" s="6"/>
      <c r="L224" s="6"/>
    </row>
    <row r="225" spans="6:12" ht="12.75">
      <c r="F225" s="6"/>
      <c r="L225" s="6"/>
    </row>
    <row r="226" spans="6:12" ht="12.75">
      <c r="F226" s="6"/>
      <c r="L226" s="6"/>
    </row>
    <row r="227" spans="6:12" ht="12.75">
      <c r="F227" s="6"/>
      <c r="L227" s="6"/>
    </row>
    <row r="228" spans="6:12" ht="12.75">
      <c r="F228" s="6"/>
      <c r="L228" s="6"/>
    </row>
    <row r="229" spans="6:12" ht="12.75">
      <c r="F229" s="6"/>
      <c r="L229" s="6"/>
    </row>
    <row r="230" spans="6:12" ht="12.75">
      <c r="F230" s="6"/>
      <c r="L230" s="6"/>
    </row>
    <row r="231" spans="6:12" ht="12.75">
      <c r="F231" s="6"/>
      <c r="L231" s="6"/>
    </row>
    <row r="232" spans="6:12" ht="12.75">
      <c r="F232" s="6"/>
      <c r="L232" s="6"/>
    </row>
    <row r="233" spans="6:12" ht="12.75">
      <c r="F233" s="6"/>
      <c r="L233" s="6"/>
    </row>
    <row r="234" spans="6:12" ht="12.75">
      <c r="F234" s="6"/>
      <c r="L234" s="6"/>
    </row>
    <row r="235" spans="6:12" ht="12.75">
      <c r="F235" s="6"/>
      <c r="L235" s="6"/>
    </row>
    <row r="236" spans="6:12" ht="12.75">
      <c r="F236" s="6"/>
      <c r="L236" s="6"/>
    </row>
    <row r="237" spans="6:12" ht="12.75">
      <c r="F237" s="6"/>
      <c r="L237" s="6"/>
    </row>
    <row r="238" spans="6:12" ht="12.75">
      <c r="F238" s="6"/>
      <c r="L238" s="6"/>
    </row>
    <row r="239" spans="6:12" ht="12.75">
      <c r="F239" s="6"/>
      <c r="L239" s="6"/>
    </row>
    <row r="240" spans="6:12" ht="12.75">
      <c r="F240" s="6"/>
      <c r="L240" s="6"/>
    </row>
    <row r="241" spans="6:12" ht="12.75">
      <c r="F241" s="6"/>
      <c r="L241" s="6"/>
    </row>
    <row r="242" spans="6:12" ht="12.75">
      <c r="F242" s="6"/>
      <c r="L242" s="6"/>
    </row>
    <row r="243" spans="6:12" ht="12.75">
      <c r="F243" s="6"/>
      <c r="L243" s="6"/>
    </row>
    <row r="244" spans="6:12" ht="12.75">
      <c r="F244" s="6"/>
      <c r="L244" s="6"/>
    </row>
    <row r="245" spans="6:12" ht="12.75">
      <c r="F245" s="6"/>
      <c r="L245" s="6"/>
    </row>
    <row r="246" spans="6:12" ht="12.75">
      <c r="F246" s="6"/>
      <c r="L246" s="6"/>
    </row>
    <row r="247" spans="6:12" ht="12.75">
      <c r="F247" s="6"/>
      <c r="L247" s="6"/>
    </row>
    <row r="248" spans="6:12" ht="12.75">
      <c r="F248" s="6"/>
      <c r="L248" s="6"/>
    </row>
    <row r="249" spans="6:12" ht="12.75">
      <c r="F249" s="6"/>
      <c r="L249" s="6"/>
    </row>
    <row r="250" spans="6:12" ht="12.75">
      <c r="F250" s="6"/>
      <c r="L250" s="6"/>
    </row>
    <row r="251" spans="6:12" ht="12.75">
      <c r="F251" s="6"/>
      <c r="L251" s="6"/>
    </row>
    <row r="252" spans="6:12" ht="12.75">
      <c r="F252" s="6"/>
      <c r="L252" s="6"/>
    </row>
    <row r="253" spans="6:12" ht="12.75">
      <c r="F253" s="6"/>
      <c r="L253" s="6"/>
    </row>
    <row r="254" spans="6:12" ht="12.75">
      <c r="F254" s="6"/>
      <c r="L254" s="6"/>
    </row>
    <row r="255" spans="6:12" ht="12.75">
      <c r="F255" s="6"/>
      <c r="L255" s="6"/>
    </row>
    <row r="256" spans="6:12" ht="12.75">
      <c r="F256" s="6"/>
      <c r="L256" s="6"/>
    </row>
    <row r="257" spans="6:12" ht="12.75">
      <c r="F257" s="6"/>
      <c r="L257" s="6"/>
    </row>
    <row r="258" spans="6:12" ht="12.75">
      <c r="F258" s="6"/>
      <c r="L258" s="6"/>
    </row>
    <row r="259" spans="6:12" ht="12.75">
      <c r="F259" s="6"/>
      <c r="L259" s="6"/>
    </row>
    <row r="260" spans="6:12" ht="12.75">
      <c r="F260" s="6"/>
      <c r="L260" s="6"/>
    </row>
    <row r="261" spans="6:12" ht="12.75">
      <c r="F261" s="6"/>
      <c r="L261" s="6"/>
    </row>
    <row r="262" spans="6:12" ht="12.75">
      <c r="F262" s="6"/>
      <c r="L262" s="6"/>
    </row>
    <row r="263" spans="6:12" ht="12.75">
      <c r="F263" s="6"/>
      <c r="L263" s="6"/>
    </row>
    <row r="264" spans="6:12" ht="12.75">
      <c r="F264" s="6"/>
      <c r="L264" s="6"/>
    </row>
    <row r="265" spans="6:12" ht="12.75">
      <c r="F265" s="6"/>
      <c r="L265" s="6"/>
    </row>
    <row r="266" spans="6:12" ht="12.75">
      <c r="F266" s="6"/>
      <c r="L266" s="6"/>
    </row>
    <row r="267" spans="6:12" ht="12.75">
      <c r="F267" s="6"/>
      <c r="L267" s="6"/>
    </row>
    <row r="268" spans="6:12" ht="12.75">
      <c r="F268" s="6"/>
      <c r="L268" s="6"/>
    </row>
    <row r="269" spans="6:12" ht="12.75">
      <c r="F269" s="6"/>
      <c r="L269" s="6"/>
    </row>
    <row r="270" spans="6:12" ht="12.75">
      <c r="F270" s="6"/>
      <c r="L270" s="6"/>
    </row>
    <row r="271" spans="6:12" ht="12.75">
      <c r="F271" s="6"/>
      <c r="L271" s="6"/>
    </row>
    <row r="272" spans="6:12" ht="12.75">
      <c r="F272" s="6"/>
      <c r="L272" s="6"/>
    </row>
    <row r="273" spans="6:12" ht="12.75">
      <c r="F273" s="6"/>
      <c r="L273" s="6"/>
    </row>
    <row r="274" spans="6:12" ht="12.75">
      <c r="F274" s="6"/>
      <c r="L274" s="6"/>
    </row>
    <row r="275" spans="6:12" ht="12.75">
      <c r="F275" s="6"/>
      <c r="L275" s="6"/>
    </row>
    <row r="276" spans="6:12" ht="12.75">
      <c r="F276" s="6"/>
      <c r="L276" s="6"/>
    </row>
    <row r="277" spans="6:12" ht="12.75">
      <c r="F277" s="6"/>
      <c r="L277" s="6"/>
    </row>
    <row r="278" spans="6:12" ht="12.75">
      <c r="F278" s="6"/>
      <c r="L278" s="6"/>
    </row>
    <row r="279" spans="6:12" ht="12.75">
      <c r="F279" s="6"/>
      <c r="L279" s="6"/>
    </row>
    <row r="280" spans="6:12" ht="12.75">
      <c r="F280" s="6"/>
      <c r="L280" s="6"/>
    </row>
    <row r="281" spans="6:12" ht="12.75">
      <c r="F281" s="6"/>
      <c r="L281" s="6"/>
    </row>
    <row r="282" spans="6:12" ht="12.75">
      <c r="F282" s="6"/>
      <c r="L282" s="6"/>
    </row>
    <row r="283" spans="6:12" ht="12.75">
      <c r="F283" s="6"/>
      <c r="L283" s="6"/>
    </row>
    <row r="284" spans="6:12" ht="12.75">
      <c r="F284" s="6"/>
      <c r="L284" s="6"/>
    </row>
    <row r="285" spans="6:12" ht="12.75">
      <c r="F285" s="6"/>
      <c r="L285" s="6"/>
    </row>
    <row r="286" spans="6:12" ht="12.75">
      <c r="F286" s="6"/>
      <c r="L286" s="6"/>
    </row>
    <row r="287" spans="6:12" ht="12.75">
      <c r="F287" s="6"/>
      <c r="L287" s="6"/>
    </row>
    <row r="288" spans="6:12" ht="12.75">
      <c r="F288" s="6"/>
      <c r="L288" s="6"/>
    </row>
    <row r="289" spans="6:12" ht="12.75">
      <c r="F289" s="6"/>
      <c r="L289" s="6"/>
    </row>
    <row r="290" spans="6:12" ht="12.75">
      <c r="F290" s="6"/>
      <c r="L290" s="6"/>
    </row>
    <row r="291" spans="6:12" ht="12.75">
      <c r="F291" s="6"/>
      <c r="L291" s="6"/>
    </row>
    <row r="292" spans="6:12" ht="12.75">
      <c r="F292" s="6"/>
      <c r="L292" s="6"/>
    </row>
    <row r="293" spans="6:12" ht="12.75">
      <c r="F293" s="6"/>
      <c r="L293" s="6"/>
    </row>
    <row r="294" spans="6:12" ht="12.75">
      <c r="F294" s="6"/>
      <c r="L294" s="6"/>
    </row>
    <row r="295" spans="6:12" ht="12.75">
      <c r="F295" s="6"/>
      <c r="L295" s="6"/>
    </row>
    <row r="296" spans="6:12" ht="12.75">
      <c r="F296" s="6"/>
      <c r="L296" s="6"/>
    </row>
    <row r="297" spans="6:12" ht="12.75">
      <c r="F297" s="6"/>
      <c r="L297" s="6"/>
    </row>
    <row r="298" spans="6:12" ht="12.75">
      <c r="F298" s="6"/>
      <c r="L298" s="6"/>
    </row>
    <row r="299" spans="6:12" ht="12.75">
      <c r="F299" s="6"/>
      <c r="L299" s="6"/>
    </row>
    <row r="300" spans="6:12" ht="12.75">
      <c r="F300" s="6"/>
      <c r="L300" s="6"/>
    </row>
    <row r="301" spans="6:12" ht="12.75">
      <c r="F301" s="6"/>
      <c r="L301" s="6"/>
    </row>
    <row r="302" spans="6:12" ht="12.75">
      <c r="F302" s="6"/>
      <c r="L302" s="6"/>
    </row>
    <row r="303" spans="6:12" ht="12.75">
      <c r="F303" s="6"/>
      <c r="L303" s="6"/>
    </row>
    <row r="304" spans="6:12" ht="12.75">
      <c r="F304" s="6"/>
      <c r="L304" s="6"/>
    </row>
    <row r="305" spans="6:12" ht="12.75">
      <c r="F305" s="6"/>
      <c r="L305" s="6"/>
    </row>
    <row r="306" spans="6:12" ht="12.75">
      <c r="F306" s="6"/>
      <c r="L306" s="6"/>
    </row>
    <row r="307" spans="6:12" ht="12.75">
      <c r="F307" s="6"/>
      <c r="L307" s="6"/>
    </row>
    <row r="308" spans="6:12" ht="12.75">
      <c r="F308" s="6"/>
      <c r="L308" s="6"/>
    </row>
    <row r="309" spans="6:12" ht="12.75">
      <c r="F309" s="6"/>
      <c r="L309" s="6"/>
    </row>
    <row r="310" spans="6:12" ht="12.75">
      <c r="F310" s="6"/>
      <c r="L310" s="6"/>
    </row>
    <row r="311" spans="6:12" ht="12.75">
      <c r="F311" s="6"/>
      <c r="L311" s="6"/>
    </row>
    <row r="312" spans="6:12" ht="12.75">
      <c r="F312" s="6"/>
      <c r="L312" s="6"/>
    </row>
    <row r="313" spans="6:12" ht="12.75">
      <c r="F313" s="6"/>
      <c r="L313" s="6"/>
    </row>
    <row r="314" spans="6:12" ht="12.75">
      <c r="F314" s="6"/>
      <c r="L314" s="6"/>
    </row>
    <row r="315" spans="6:12" ht="12.75">
      <c r="F315" s="6"/>
      <c r="L315" s="6"/>
    </row>
    <row r="316" spans="6:12" ht="12.75">
      <c r="F316" s="6"/>
      <c r="L316" s="6"/>
    </row>
    <row r="317" spans="6:12" ht="12.75">
      <c r="F317" s="6"/>
      <c r="L317" s="6"/>
    </row>
    <row r="318" spans="6:12" ht="12.75">
      <c r="F318" s="6"/>
      <c r="L318" s="6"/>
    </row>
    <row r="319" spans="6:12" ht="12.75">
      <c r="F319" s="6"/>
      <c r="L319" s="6"/>
    </row>
    <row r="320" spans="6:12" ht="12.75">
      <c r="F320" s="6"/>
      <c r="L320" s="6"/>
    </row>
    <row r="321" spans="6:12" ht="12.75">
      <c r="F321" s="6"/>
      <c r="L321" s="6"/>
    </row>
    <row r="322" spans="6:12" ht="12.75">
      <c r="F322" s="6"/>
      <c r="L322" s="6"/>
    </row>
    <row r="323" spans="6:12" ht="12.75">
      <c r="F323" s="6"/>
      <c r="L323" s="6"/>
    </row>
    <row r="324" spans="6:12" ht="12.75">
      <c r="F324" s="6"/>
      <c r="L324" s="6"/>
    </row>
    <row r="325" spans="6:12" ht="12.75">
      <c r="F325" s="6"/>
      <c r="L325" s="6"/>
    </row>
    <row r="326" spans="6:12" ht="12.75">
      <c r="F326" s="6"/>
      <c r="L326" s="6"/>
    </row>
    <row r="327" spans="6:12" ht="12.75">
      <c r="F327" s="6"/>
      <c r="L327" s="6"/>
    </row>
    <row r="328" spans="6:12" ht="12.75">
      <c r="F328" s="6"/>
      <c r="L328" s="6"/>
    </row>
    <row r="329" spans="6:12" ht="12.75">
      <c r="F329" s="6"/>
      <c r="L329" s="6"/>
    </row>
    <row r="330" spans="6:12" ht="12.75">
      <c r="F330" s="6"/>
      <c r="L330" s="6"/>
    </row>
    <row r="331" spans="6:12" ht="12.75">
      <c r="F331" s="6"/>
      <c r="L331" s="6"/>
    </row>
    <row r="332" spans="6:12" ht="12.75">
      <c r="F332" s="6"/>
      <c r="L332" s="6"/>
    </row>
    <row r="333" spans="6:12" ht="12.75">
      <c r="F333" s="6"/>
      <c r="L333" s="6"/>
    </row>
    <row r="334" spans="6:12" ht="12.75">
      <c r="F334" s="6"/>
      <c r="L334" s="6"/>
    </row>
    <row r="335" spans="6:12" ht="12.75">
      <c r="F335" s="6"/>
      <c r="L335" s="6"/>
    </row>
    <row r="336" spans="6:12" ht="12.75">
      <c r="F336" s="6"/>
      <c r="L336" s="6"/>
    </row>
    <row r="337" spans="6:12" ht="12.75">
      <c r="F337" s="6"/>
      <c r="L337" s="6"/>
    </row>
    <row r="338" spans="6:12" ht="12.75">
      <c r="F338" s="6"/>
      <c r="L338" s="6"/>
    </row>
    <row r="339" spans="6:12" ht="12.75">
      <c r="F339" s="6"/>
      <c r="L339" s="6"/>
    </row>
    <row r="340" spans="6:12" ht="12.75">
      <c r="F340" s="6"/>
      <c r="L340" s="6"/>
    </row>
    <row r="341" spans="6:12" ht="12.75">
      <c r="F341" s="6"/>
      <c r="L341" s="6"/>
    </row>
    <row r="342" spans="6:12" ht="12.75">
      <c r="F342" s="6"/>
      <c r="L342" s="6"/>
    </row>
    <row r="343" spans="6:12" ht="12.75">
      <c r="F343" s="6"/>
      <c r="L343" s="6"/>
    </row>
    <row r="344" spans="6:12" ht="12.75">
      <c r="F344" s="6"/>
      <c r="L344" s="6"/>
    </row>
    <row r="345" spans="6:12" ht="12.75">
      <c r="F345" s="6"/>
      <c r="L345" s="6"/>
    </row>
    <row r="346" spans="6:12" ht="12.75">
      <c r="F346" s="6"/>
      <c r="L346" s="6"/>
    </row>
    <row r="347" spans="6:12" ht="12.75">
      <c r="F347" s="6"/>
      <c r="L347" s="6"/>
    </row>
    <row r="348" spans="6:12" ht="12.75">
      <c r="F348" s="6"/>
      <c r="L348" s="6"/>
    </row>
    <row r="349" spans="6:12" ht="12.75">
      <c r="F349" s="6"/>
      <c r="L349" s="6"/>
    </row>
    <row r="350" spans="6:12" ht="12.75">
      <c r="F350" s="6"/>
      <c r="L350" s="6"/>
    </row>
    <row r="351" ht="12.75">
      <c r="L351" s="6"/>
    </row>
    <row r="352" ht="12.75">
      <c r="L352" s="6"/>
    </row>
    <row r="353" ht="12.75">
      <c r="L353" s="6"/>
    </row>
    <row r="354" ht="12.75">
      <c r="L354" s="6"/>
    </row>
    <row r="355" ht="12.75">
      <c r="L355" s="6"/>
    </row>
    <row r="356" ht="12.75">
      <c r="L356" s="6"/>
    </row>
    <row r="357" ht="12.75">
      <c r="L357" s="6"/>
    </row>
    <row r="358" ht="12.75">
      <c r="L358" s="6"/>
    </row>
    <row r="359" ht="12.75">
      <c r="L359" s="6"/>
    </row>
    <row r="360" ht="12.75">
      <c r="L360" s="6"/>
    </row>
    <row r="361" ht="12.75">
      <c r="L361" s="6"/>
    </row>
    <row r="362" ht="12.75">
      <c r="L362" s="6"/>
    </row>
    <row r="363" ht="12.75">
      <c r="L363" s="6"/>
    </row>
    <row r="364" ht="12.75">
      <c r="L364" s="6"/>
    </row>
    <row r="365" ht="12.75">
      <c r="L365" s="6"/>
    </row>
    <row r="366" ht="12.75">
      <c r="L366" s="6"/>
    </row>
    <row r="367" ht="12.75">
      <c r="L367" s="6"/>
    </row>
    <row r="368" ht="12.75">
      <c r="L368" s="6"/>
    </row>
    <row r="369" ht="12.75">
      <c r="L369" s="6"/>
    </row>
    <row r="370" ht="12.75">
      <c r="L370" s="6"/>
    </row>
    <row r="371" ht="12.75">
      <c r="L371" s="6"/>
    </row>
    <row r="372" ht="12.75">
      <c r="L372" s="6"/>
    </row>
    <row r="373" ht="12.75">
      <c r="L373" s="6"/>
    </row>
    <row r="374" ht="12.75">
      <c r="L374" s="6"/>
    </row>
    <row r="375" ht="12.75">
      <c r="L375" s="6"/>
    </row>
    <row r="376" ht="12.75">
      <c r="L376" s="6"/>
    </row>
    <row r="377" ht="12.75">
      <c r="L377" s="6"/>
    </row>
    <row r="378" ht="12.75">
      <c r="L378" s="6"/>
    </row>
    <row r="379" ht="12.75">
      <c r="L379" s="6"/>
    </row>
    <row r="380" ht="12.75">
      <c r="L380" s="6"/>
    </row>
    <row r="381" ht="12.75">
      <c r="L381" s="6"/>
    </row>
    <row r="382" ht="12.75">
      <c r="L382" s="6"/>
    </row>
    <row r="383" ht="12.75">
      <c r="L383" s="6"/>
    </row>
    <row r="384" ht="12.75">
      <c r="L384" s="6"/>
    </row>
    <row r="385" ht="12.75">
      <c r="L385" s="6"/>
    </row>
    <row r="386" ht="12.75">
      <c r="L386" s="6"/>
    </row>
    <row r="387" ht="12.75">
      <c r="L387" s="6"/>
    </row>
    <row r="388" ht="12.75">
      <c r="L388" s="6"/>
    </row>
    <row r="389" ht="12.75">
      <c r="L389" s="6"/>
    </row>
    <row r="390" ht="12.75">
      <c r="L390" s="6"/>
    </row>
    <row r="391" ht="12.75">
      <c r="L391" s="6"/>
    </row>
    <row r="392" ht="12.75">
      <c r="L392" s="6"/>
    </row>
    <row r="393" ht="12.75">
      <c r="L393" s="6"/>
    </row>
    <row r="394" ht="12.75">
      <c r="L394" s="6"/>
    </row>
    <row r="395" ht="12.75">
      <c r="L395" s="6"/>
    </row>
    <row r="396" ht="12.75">
      <c r="L396" s="6"/>
    </row>
    <row r="397" ht="12.75">
      <c r="L397" s="6"/>
    </row>
    <row r="398" ht="12.75">
      <c r="L398" s="6"/>
    </row>
    <row r="399" ht="12.75">
      <c r="L399" s="6"/>
    </row>
    <row r="400" ht="12.75">
      <c r="L400" s="6"/>
    </row>
    <row r="401" ht="12.75">
      <c r="L401" s="6"/>
    </row>
    <row r="402" ht="12.75">
      <c r="L402" s="6"/>
    </row>
    <row r="403" ht="12.75">
      <c r="L403" s="6"/>
    </row>
    <row r="404" ht="12.75">
      <c r="L404" s="6"/>
    </row>
    <row r="405" ht="12.75">
      <c r="L405" s="6"/>
    </row>
    <row r="406" ht="12.75">
      <c r="L406" s="6"/>
    </row>
    <row r="407" ht="12.75">
      <c r="L407" s="6"/>
    </row>
    <row r="408" ht="12.75">
      <c r="L408" s="6"/>
    </row>
    <row r="409" ht="12.75">
      <c r="L409" s="6"/>
    </row>
    <row r="410" ht="12.75">
      <c r="L410" s="6"/>
    </row>
    <row r="411" ht="12.75">
      <c r="L411" s="6"/>
    </row>
    <row r="412" ht="12.75">
      <c r="L412" s="6"/>
    </row>
    <row r="413" ht="12.75">
      <c r="L413" s="6"/>
    </row>
    <row r="414" ht="12.75">
      <c r="L414" s="6"/>
    </row>
    <row r="415" ht="12.75">
      <c r="L415" s="6"/>
    </row>
    <row r="416" ht="12.75">
      <c r="L416" s="6"/>
    </row>
    <row r="417" ht="12.75">
      <c r="L417" s="6"/>
    </row>
    <row r="418" ht="12.75">
      <c r="L418" s="6"/>
    </row>
    <row r="419" ht="12.75">
      <c r="L419" s="6"/>
    </row>
    <row r="420" ht="12.75">
      <c r="L420" s="6"/>
    </row>
    <row r="421" ht="12.75">
      <c r="L421" s="6"/>
    </row>
    <row r="422" ht="12.75">
      <c r="L422" s="6"/>
    </row>
    <row r="423" ht="12.75">
      <c r="L423" s="6"/>
    </row>
    <row r="424" ht="12.75">
      <c r="L424" s="6"/>
    </row>
    <row r="425" ht="12.75">
      <c r="L425" s="6"/>
    </row>
    <row r="426" ht="12.75">
      <c r="L426" s="6"/>
    </row>
    <row r="427" ht="12.75">
      <c r="L427" s="6"/>
    </row>
    <row r="428" ht="12.75">
      <c r="L428" s="6"/>
    </row>
    <row r="429" ht="12.75">
      <c r="L429" s="6"/>
    </row>
    <row r="430" ht="12.75">
      <c r="L430" s="6"/>
    </row>
    <row r="431" ht="12.75">
      <c r="L431" s="6"/>
    </row>
    <row r="432" ht="12.75">
      <c r="L432" s="6"/>
    </row>
    <row r="433" ht="12.75">
      <c r="L433" s="6"/>
    </row>
    <row r="434" ht="12.75">
      <c r="L434" s="6"/>
    </row>
    <row r="435" ht="12.75">
      <c r="L435" s="6"/>
    </row>
    <row r="436" ht="12.75">
      <c r="L436" s="6"/>
    </row>
    <row r="437" ht="12.75">
      <c r="L437" s="6"/>
    </row>
    <row r="438" ht="12.75">
      <c r="L438" s="6"/>
    </row>
    <row r="439" ht="12.75">
      <c r="L439" s="6"/>
    </row>
    <row r="440" ht="12.75">
      <c r="L440" s="6"/>
    </row>
    <row r="441" ht="12.75">
      <c r="L441" s="6"/>
    </row>
    <row r="442" ht="12.75">
      <c r="L442" s="6"/>
    </row>
    <row r="443" ht="12.75">
      <c r="L443" s="6"/>
    </row>
    <row r="444" ht="12.75">
      <c r="L444" s="6"/>
    </row>
    <row r="445" ht="12.75">
      <c r="L445" s="6"/>
    </row>
    <row r="446" ht="12.75">
      <c r="L446" s="6"/>
    </row>
    <row r="447" ht="12.75">
      <c r="L447" s="6"/>
    </row>
    <row r="448" ht="12.75">
      <c r="L448" s="6"/>
    </row>
    <row r="449" ht="12.75">
      <c r="L449" s="6"/>
    </row>
    <row r="450" ht="12.75">
      <c r="L450" s="6"/>
    </row>
    <row r="451" ht="12.75">
      <c r="L451" s="6"/>
    </row>
    <row r="452" ht="12.75">
      <c r="L452" s="6"/>
    </row>
    <row r="453" ht="12.75">
      <c r="L453" s="6"/>
    </row>
    <row r="454" ht="12.75">
      <c r="L454" s="6"/>
    </row>
    <row r="455" ht="12.75">
      <c r="L455" s="6"/>
    </row>
    <row r="456" ht="12.75">
      <c r="L456" s="6"/>
    </row>
    <row r="457" ht="12.75">
      <c r="L457" s="6"/>
    </row>
    <row r="458" ht="12.75">
      <c r="L458" s="6"/>
    </row>
    <row r="459" ht="12.75">
      <c r="L459" s="6"/>
    </row>
    <row r="460" ht="12.75">
      <c r="L460" s="6"/>
    </row>
    <row r="461" ht="12.75">
      <c r="L461" s="6"/>
    </row>
    <row r="462" ht="12.75">
      <c r="L462" s="6"/>
    </row>
    <row r="463" ht="12.75">
      <c r="L463" s="6"/>
    </row>
    <row r="464" ht="12.75">
      <c r="L464" s="6"/>
    </row>
    <row r="465" ht="12.75">
      <c r="L465" s="6"/>
    </row>
    <row r="466" ht="12.75">
      <c r="L466" s="6"/>
    </row>
    <row r="467" ht="12.75">
      <c r="L467" s="6"/>
    </row>
    <row r="468" ht="12.75">
      <c r="L468" s="6"/>
    </row>
    <row r="469" ht="12.75">
      <c r="L469" s="6"/>
    </row>
    <row r="470" ht="12.75">
      <c r="L470" s="6"/>
    </row>
    <row r="471" ht="12.75">
      <c r="L471" s="6"/>
    </row>
    <row r="472" ht="12.75">
      <c r="L472" s="6"/>
    </row>
    <row r="473" ht="12.75">
      <c r="L473" s="6"/>
    </row>
    <row r="474" ht="12.75">
      <c r="L474" s="6"/>
    </row>
    <row r="475" ht="12.75">
      <c r="L475" s="6"/>
    </row>
    <row r="476" ht="12.75">
      <c r="L476" s="6"/>
    </row>
    <row r="477" ht="12.75">
      <c r="L477" s="6"/>
    </row>
    <row r="478" ht="12.75">
      <c r="L478" s="6"/>
    </row>
    <row r="479" ht="12.75">
      <c r="L479" s="6"/>
    </row>
    <row r="480" ht="12.75">
      <c r="L480" s="6"/>
    </row>
    <row r="481" ht="12.75">
      <c r="L481" s="6"/>
    </row>
    <row r="482" ht="12.75">
      <c r="L482" s="6"/>
    </row>
    <row r="483" ht="12.75">
      <c r="L483" s="6"/>
    </row>
    <row r="484" ht="12.75">
      <c r="L484" s="6"/>
    </row>
    <row r="485" ht="12.75">
      <c r="L485" s="6"/>
    </row>
    <row r="486" ht="12.75">
      <c r="L486" s="6"/>
    </row>
    <row r="487" ht="12.75">
      <c r="L487" s="6"/>
    </row>
    <row r="488" ht="12.75">
      <c r="L488" s="6"/>
    </row>
    <row r="489" ht="12.75">
      <c r="L489" s="6"/>
    </row>
    <row r="490" ht="12.75">
      <c r="L490" s="6"/>
    </row>
    <row r="491" ht="12.75">
      <c r="L491" s="6"/>
    </row>
    <row r="492" ht="12.75">
      <c r="L492" s="6"/>
    </row>
    <row r="493" ht="12.75">
      <c r="L493" s="6"/>
    </row>
    <row r="494" ht="12.75">
      <c r="L494" s="6"/>
    </row>
    <row r="495" ht="12.75">
      <c r="L495" s="6"/>
    </row>
    <row r="496" ht="12.75">
      <c r="L496" s="6"/>
    </row>
    <row r="497" ht="12.75">
      <c r="L497" s="6"/>
    </row>
    <row r="498" ht="12.75">
      <c r="L498" s="6"/>
    </row>
    <row r="499" ht="12.75">
      <c r="L499" s="6"/>
    </row>
    <row r="500" ht="12.75">
      <c r="L500" s="6"/>
    </row>
    <row r="501" ht="12.75">
      <c r="L501" s="6"/>
    </row>
    <row r="502" ht="12.75">
      <c r="L502" s="6"/>
    </row>
    <row r="503" ht="12.75">
      <c r="L503" s="6"/>
    </row>
    <row r="504" ht="12.75">
      <c r="L504" s="6"/>
    </row>
    <row r="505" ht="12.75">
      <c r="L505" s="6"/>
    </row>
    <row r="506" ht="12.75">
      <c r="L506" s="6"/>
    </row>
    <row r="507" ht="12.75">
      <c r="L507" s="6"/>
    </row>
    <row r="508" ht="12.75">
      <c r="L508" s="6"/>
    </row>
    <row r="509" ht="12.75">
      <c r="L509" s="6"/>
    </row>
    <row r="510" ht="12.75">
      <c r="L510" s="6"/>
    </row>
    <row r="511" ht="12.75">
      <c r="L511" s="6"/>
    </row>
    <row r="512" ht="12.75">
      <c r="L512" s="6"/>
    </row>
    <row r="513" ht="12.75">
      <c r="L513" s="6"/>
    </row>
    <row r="514" ht="12.75">
      <c r="L514" s="6"/>
    </row>
    <row r="515" ht="12.75">
      <c r="L515" s="6"/>
    </row>
    <row r="516" ht="12.75">
      <c r="L516" s="6"/>
    </row>
    <row r="517" ht="12.75">
      <c r="L517" s="6"/>
    </row>
    <row r="518" ht="12.75">
      <c r="L518" s="6"/>
    </row>
    <row r="519" ht="12.75">
      <c r="L519" s="6"/>
    </row>
    <row r="520" ht="12.75">
      <c r="L520" s="6"/>
    </row>
    <row r="521" ht="12.75">
      <c r="L521" s="6"/>
    </row>
    <row r="522" ht="12.75">
      <c r="L522" s="6"/>
    </row>
    <row r="523" ht="12.75">
      <c r="L523" s="6"/>
    </row>
    <row r="524" ht="12.75">
      <c r="L524" s="6"/>
    </row>
    <row r="525" ht="12.75">
      <c r="L525" s="6"/>
    </row>
    <row r="526" ht="12.75">
      <c r="L526" s="6"/>
    </row>
    <row r="527" ht="12.75">
      <c r="L527" s="6"/>
    </row>
    <row r="528" ht="12.75">
      <c r="L528" s="6"/>
    </row>
    <row r="529" ht="12.75">
      <c r="L529" s="6"/>
    </row>
    <row r="530" ht="12.75">
      <c r="L530" s="6"/>
    </row>
    <row r="531" ht="12.75">
      <c r="L531" s="6"/>
    </row>
    <row r="532" ht="12.75">
      <c r="L532" s="6"/>
    </row>
    <row r="533" ht="12.75">
      <c r="L533" s="6"/>
    </row>
    <row r="534" ht="12.75">
      <c r="L534" s="6"/>
    </row>
    <row r="535" ht="12.75">
      <c r="L535" s="6"/>
    </row>
    <row r="536" ht="12.75">
      <c r="L536" s="6"/>
    </row>
    <row r="537" ht="12.75">
      <c r="L537" s="6"/>
    </row>
    <row r="538" ht="12.75">
      <c r="L538" s="6"/>
    </row>
    <row r="539" ht="12.75">
      <c r="L539" s="6"/>
    </row>
    <row r="540" ht="12.75">
      <c r="L540" s="6"/>
    </row>
    <row r="541" ht="12.75">
      <c r="L541" s="6"/>
    </row>
    <row r="542" ht="12.75">
      <c r="L542" s="6"/>
    </row>
    <row r="543" ht="12.75">
      <c r="L543" s="6"/>
    </row>
    <row r="544" ht="12.75">
      <c r="L544" s="6"/>
    </row>
    <row r="545" ht="12.75">
      <c r="L545" s="6"/>
    </row>
    <row r="546" ht="12.75">
      <c r="L546" s="6"/>
    </row>
    <row r="547" ht="12.75">
      <c r="L547" s="6"/>
    </row>
    <row r="548" ht="12.75">
      <c r="L548" s="6"/>
    </row>
    <row r="549" ht="12.75">
      <c r="L549" s="6"/>
    </row>
    <row r="550" ht="12.75">
      <c r="L550" s="6"/>
    </row>
    <row r="551" ht="12.75">
      <c r="L551" s="6"/>
    </row>
    <row r="552" ht="12.75">
      <c r="L552" s="6"/>
    </row>
    <row r="553" ht="12.75">
      <c r="L553" s="6"/>
    </row>
    <row r="554" ht="12.75">
      <c r="L554" s="6"/>
    </row>
    <row r="555" ht="12.75">
      <c r="L555" s="6"/>
    </row>
    <row r="556" ht="12.75">
      <c r="L556" s="6"/>
    </row>
    <row r="557" ht="12.75">
      <c r="L557" s="6"/>
    </row>
    <row r="558" ht="12.75">
      <c r="L558" s="6"/>
    </row>
    <row r="559" ht="12.75">
      <c r="L559" s="6"/>
    </row>
    <row r="560" ht="12.75">
      <c r="L560" s="6"/>
    </row>
    <row r="561" ht="12.75">
      <c r="L561" s="6"/>
    </row>
    <row r="562" ht="12.75">
      <c r="L562" s="6"/>
    </row>
    <row r="563" ht="12.75">
      <c r="L563" s="6"/>
    </row>
    <row r="564" ht="12.75">
      <c r="L564" s="6"/>
    </row>
    <row r="565" ht="12.75">
      <c r="L565" s="6"/>
    </row>
    <row r="566" ht="12.75">
      <c r="L566" s="6"/>
    </row>
    <row r="567" ht="12.75">
      <c r="L567" s="6"/>
    </row>
    <row r="568" ht="12.75">
      <c r="L568" s="6"/>
    </row>
    <row r="569" ht="12.75">
      <c r="L569" s="6"/>
    </row>
    <row r="570" ht="12.75">
      <c r="L570" s="6"/>
    </row>
    <row r="571" ht="12.75">
      <c r="L571" s="6"/>
    </row>
    <row r="572" ht="12.75">
      <c r="L572" s="6"/>
    </row>
    <row r="573" ht="12.75">
      <c r="L573" s="6"/>
    </row>
    <row r="574" ht="12.75">
      <c r="L574" s="6"/>
    </row>
    <row r="575" ht="12.75">
      <c r="L575" s="6"/>
    </row>
    <row r="576" ht="12.75">
      <c r="L576" s="6"/>
    </row>
    <row r="577" ht="12.75">
      <c r="L577" s="6"/>
    </row>
    <row r="578" ht="12.75">
      <c r="L578" s="6"/>
    </row>
    <row r="579" ht="12.75">
      <c r="L579" s="6"/>
    </row>
    <row r="580" ht="12.75">
      <c r="L580" s="6"/>
    </row>
    <row r="581" ht="12.75">
      <c r="L581" s="6"/>
    </row>
    <row r="582" ht="12.75">
      <c r="L582" s="6"/>
    </row>
    <row r="583" ht="12.75">
      <c r="L583" s="6"/>
    </row>
    <row r="584" ht="12.75">
      <c r="L584" s="6"/>
    </row>
    <row r="585" ht="12.75">
      <c r="L585" s="6"/>
    </row>
    <row r="586" ht="12.75">
      <c r="L586" s="6"/>
    </row>
    <row r="587" ht="12.75">
      <c r="L587" s="6"/>
    </row>
    <row r="588" ht="12.75">
      <c r="L588" s="6"/>
    </row>
    <row r="589" ht="12.75">
      <c r="L589" s="6"/>
    </row>
    <row r="590" ht="12.75">
      <c r="L590" s="6"/>
    </row>
    <row r="591" ht="12.75">
      <c r="L591" s="6"/>
    </row>
    <row r="592" ht="12.75">
      <c r="L592" s="6"/>
    </row>
    <row r="593" ht="12.75">
      <c r="L593" s="6"/>
    </row>
    <row r="594" ht="12.75">
      <c r="L594" s="6"/>
    </row>
    <row r="595" ht="12.75">
      <c r="L595" s="6"/>
    </row>
    <row r="596" ht="12.75">
      <c r="L596" s="6"/>
    </row>
    <row r="597" ht="12.75">
      <c r="L597" s="6"/>
    </row>
    <row r="598" ht="12.75">
      <c r="L598" s="6"/>
    </row>
    <row r="599" ht="12.75">
      <c r="L599" s="6"/>
    </row>
    <row r="600" ht="12.75">
      <c r="L600" s="6"/>
    </row>
    <row r="601" ht="12.75">
      <c r="L601" s="6"/>
    </row>
    <row r="602" ht="12.75">
      <c r="L602" s="6"/>
    </row>
    <row r="603" ht="12.75">
      <c r="L603" s="6"/>
    </row>
    <row r="604" ht="12.75">
      <c r="L604" s="6"/>
    </row>
    <row r="605" ht="12.75">
      <c r="L605" s="6"/>
    </row>
    <row r="606" ht="12.75">
      <c r="L606" s="6"/>
    </row>
    <row r="607" ht="12.75">
      <c r="L607" s="6"/>
    </row>
    <row r="608" ht="12.75">
      <c r="L608" s="6"/>
    </row>
    <row r="609" ht="12.75">
      <c r="L609" s="6"/>
    </row>
    <row r="610" ht="12.75">
      <c r="L610" s="6"/>
    </row>
    <row r="611" ht="12.75">
      <c r="L611" s="6"/>
    </row>
    <row r="612" ht="12.75">
      <c r="L612" s="6"/>
    </row>
    <row r="613" ht="12.75">
      <c r="L613" s="6"/>
    </row>
    <row r="614" ht="12.75">
      <c r="L614" s="6"/>
    </row>
    <row r="615" ht="12.75">
      <c r="L615" s="6"/>
    </row>
    <row r="616" ht="12.75">
      <c r="L616" s="6"/>
    </row>
    <row r="617" ht="12.75">
      <c r="L617" s="6"/>
    </row>
    <row r="618" ht="12.75">
      <c r="L618" s="6"/>
    </row>
    <row r="619" ht="12.75">
      <c r="L619" s="6"/>
    </row>
    <row r="620" ht="12.75">
      <c r="L620" s="6"/>
    </row>
    <row r="621" ht="12.75">
      <c r="L621" s="6"/>
    </row>
    <row r="622" ht="12.75">
      <c r="L622" s="6"/>
    </row>
    <row r="623" ht="12.75">
      <c r="L623" s="6"/>
    </row>
    <row r="624" ht="12.75">
      <c r="L624" s="6"/>
    </row>
    <row r="625" ht="12.75">
      <c r="L625" s="6"/>
    </row>
    <row r="626" ht="12.75">
      <c r="L626" s="6"/>
    </row>
    <row r="627" ht="12.75">
      <c r="L627" s="6"/>
    </row>
    <row r="628" ht="12.75">
      <c r="L628" s="6"/>
    </row>
    <row r="629" ht="12.75">
      <c r="L629" s="6"/>
    </row>
    <row r="630" ht="12.75">
      <c r="L630" s="6"/>
    </row>
    <row r="631" ht="12.75">
      <c r="L631" s="6"/>
    </row>
    <row r="632" ht="12.75">
      <c r="L632" s="6"/>
    </row>
    <row r="633" ht="12.75">
      <c r="L633" s="6"/>
    </row>
    <row r="634" ht="12.75">
      <c r="L634" s="6"/>
    </row>
    <row r="635" ht="12.75">
      <c r="L635" s="6"/>
    </row>
    <row r="636" ht="12.75">
      <c r="L636" s="6"/>
    </row>
    <row r="637" ht="12.75">
      <c r="L637" s="6"/>
    </row>
    <row r="638" ht="12.75">
      <c r="L638" s="6"/>
    </row>
    <row r="639" ht="12.75">
      <c r="L639" s="6"/>
    </row>
    <row r="640" ht="12.75">
      <c r="L640" s="6"/>
    </row>
    <row r="641" ht="12.75">
      <c r="L641" s="6"/>
    </row>
    <row r="642" ht="12.75">
      <c r="L642" s="6"/>
    </row>
    <row r="643" ht="12.75">
      <c r="L643" s="6"/>
    </row>
    <row r="644" ht="12.75">
      <c r="L644" s="6"/>
    </row>
    <row r="645" ht="12.75">
      <c r="L645" s="6"/>
    </row>
    <row r="646" ht="12.75">
      <c r="L646" s="6"/>
    </row>
    <row r="647" ht="12.75">
      <c r="L647" s="6"/>
    </row>
    <row r="648" ht="12.75">
      <c r="L648" s="6"/>
    </row>
    <row r="649" ht="12.75">
      <c r="L649" s="6"/>
    </row>
    <row r="650" ht="12.75">
      <c r="L650" s="6"/>
    </row>
    <row r="651" ht="12.75">
      <c r="L651" s="6"/>
    </row>
    <row r="652" ht="12.75">
      <c r="L652" s="6"/>
    </row>
    <row r="653" ht="12.75">
      <c r="L653" s="6"/>
    </row>
    <row r="654" ht="12.75">
      <c r="L654" s="6"/>
    </row>
    <row r="655" ht="12.75">
      <c r="L655" s="6"/>
    </row>
    <row r="656" ht="12.75">
      <c r="L656" s="6"/>
    </row>
    <row r="657" ht="12.75">
      <c r="L657" s="6"/>
    </row>
    <row r="658" ht="12.75">
      <c r="L658" s="6"/>
    </row>
    <row r="659" ht="12.75">
      <c r="L659" s="6"/>
    </row>
    <row r="660" ht="12.75">
      <c r="L660" s="6"/>
    </row>
    <row r="661" ht="12.75">
      <c r="L661" s="6"/>
    </row>
    <row r="662" ht="12.75">
      <c r="L662" s="6"/>
    </row>
    <row r="663" ht="12.75">
      <c r="L663" s="6"/>
    </row>
    <row r="664" ht="12.75">
      <c r="L664" s="6"/>
    </row>
    <row r="665" ht="12.75">
      <c r="L665" s="6"/>
    </row>
    <row r="666" ht="12.75">
      <c r="L666" s="6"/>
    </row>
    <row r="667" ht="12.75">
      <c r="L667" s="6"/>
    </row>
    <row r="668" ht="12.75">
      <c r="L668" s="6"/>
    </row>
    <row r="669" ht="12.75">
      <c r="L669" s="6"/>
    </row>
    <row r="670" ht="12.75">
      <c r="L670" s="6"/>
    </row>
    <row r="671" ht="12.75">
      <c r="L671" s="6"/>
    </row>
    <row r="672" ht="12.75">
      <c r="L672" s="6"/>
    </row>
    <row r="673" ht="12.75">
      <c r="L673" s="6"/>
    </row>
    <row r="674" ht="12.75">
      <c r="L674" s="6"/>
    </row>
    <row r="675" ht="12.75">
      <c r="L675" s="6"/>
    </row>
    <row r="676" ht="12.75">
      <c r="L676" s="6"/>
    </row>
    <row r="677" ht="12.75">
      <c r="L677" s="6"/>
    </row>
    <row r="678" ht="12.75">
      <c r="L678" s="6"/>
    </row>
    <row r="679" ht="12.75">
      <c r="L679" s="6"/>
    </row>
    <row r="680" ht="12.75">
      <c r="L680" s="6"/>
    </row>
    <row r="681" ht="12.75">
      <c r="L681" s="6"/>
    </row>
    <row r="682" ht="12.75">
      <c r="L682" s="6"/>
    </row>
    <row r="683" ht="12.75">
      <c r="L683" s="6"/>
    </row>
    <row r="684" ht="12.75">
      <c r="L684" s="6"/>
    </row>
    <row r="685" ht="12.75">
      <c r="L685" s="6"/>
    </row>
    <row r="686" ht="12.75">
      <c r="L686" s="6"/>
    </row>
    <row r="687" ht="12.75">
      <c r="L687" s="6"/>
    </row>
    <row r="688" ht="12.75">
      <c r="L688" s="6"/>
    </row>
    <row r="689" ht="12.75">
      <c r="L689" s="6"/>
    </row>
    <row r="690" ht="12.75">
      <c r="L690" s="6"/>
    </row>
    <row r="691" ht="12.75">
      <c r="L691" s="6"/>
    </row>
    <row r="692" ht="12.75">
      <c r="L692" s="6"/>
    </row>
    <row r="693" ht="12.75">
      <c r="L693" s="6"/>
    </row>
    <row r="694" ht="12.75">
      <c r="L694" s="6"/>
    </row>
    <row r="695" ht="12.75">
      <c r="L695" s="6"/>
    </row>
    <row r="696" ht="12.75">
      <c r="L696" s="6"/>
    </row>
    <row r="697" ht="12.75">
      <c r="L697" s="6"/>
    </row>
    <row r="698" ht="12.75">
      <c r="L698" s="6"/>
    </row>
    <row r="699" ht="12.75">
      <c r="L699" s="6"/>
    </row>
    <row r="700" ht="12.75">
      <c r="L700" s="6"/>
    </row>
    <row r="701" ht="12.75">
      <c r="L701" s="6"/>
    </row>
    <row r="702" ht="12.75">
      <c r="L702" s="6"/>
    </row>
    <row r="703" ht="12.75">
      <c r="L703" s="6"/>
    </row>
    <row r="704" ht="12.75">
      <c r="L704" s="6"/>
    </row>
    <row r="705" ht="12.75">
      <c r="L705" s="6"/>
    </row>
    <row r="706" ht="12.75">
      <c r="L706" s="6"/>
    </row>
    <row r="707" ht="12.75">
      <c r="L707" s="6"/>
    </row>
    <row r="708" ht="12.75">
      <c r="L708" s="6"/>
    </row>
    <row r="709" ht="12.75">
      <c r="L709" s="6"/>
    </row>
    <row r="710" ht="12.75">
      <c r="L710" s="6"/>
    </row>
    <row r="711" ht="12.75">
      <c r="L711" s="6"/>
    </row>
    <row r="712" ht="12.75">
      <c r="L712" s="6"/>
    </row>
    <row r="713" ht="12.75">
      <c r="L713" s="6"/>
    </row>
    <row r="714" ht="12.75">
      <c r="L714" s="6"/>
    </row>
    <row r="715" ht="12.75">
      <c r="L715" s="6"/>
    </row>
    <row r="716" ht="12.75">
      <c r="L716" s="6"/>
    </row>
    <row r="717" ht="12.75">
      <c r="L717" s="6"/>
    </row>
    <row r="718" ht="12.75">
      <c r="L718" s="6"/>
    </row>
    <row r="719" ht="12.75">
      <c r="L719" s="6"/>
    </row>
    <row r="720" ht="12.75">
      <c r="L720" s="6"/>
    </row>
    <row r="721" ht="12.75">
      <c r="L721" s="6"/>
    </row>
    <row r="722" ht="12.75">
      <c r="L722" s="6"/>
    </row>
    <row r="723" ht="12.75">
      <c r="L723" s="6"/>
    </row>
    <row r="724" ht="12.75">
      <c r="L724" s="6"/>
    </row>
    <row r="725" ht="12.75">
      <c r="L725" s="6"/>
    </row>
    <row r="726" ht="12.75">
      <c r="L726" s="6"/>
    </row>
    <row r="727" ht="12.75">
      <c r="L727" s="6"/>
    </row>
    <row r="728" ht="12.75">
      <c r="L728" s="6"/>
    </row>
    <row r="729" ht="12.75">
      <c r="L729" s="6"/>
    </row>
    <row r="730" ht="12.75">
      <c r="L730" s="6"/>
    </row>
    <row r="731" ht="12.75">
      <c r="L731" s="6"/>
    </row>
    <row r="732" ht="12.75">
      <c r="L732" s="6"/>
    </row>
    <row r="733" ht="12.75">
      <c r="L733" s="6"/>
    </row>
    <row r="734" ht="12.75">
      <c r="L734" s="6"/>
    </row>
    <row r="735" ht="12.75">
      <c r="L735" s="6"/>
    </row>
    <row r="736" ht="12.75">
      <c r="L736" s="6"/>
    </row>
    <row r="737" ht="12.75">
      <c r="L737" s="6"/>
    </row>
    <row r="738" ht="12.75">
      <c r="L738" s="6"/>
    </row>
    <row r="739" ht="12.75">
      <c r="L739" s="6"/>
    </row>
    <row r="740" ht="12.75">
      <c r="L740" s="6"/>
    </row>
    <row r="741" ht="12.75">
      <c r="L741" s="6"/>
    </row>
    <row r="742" ht="12.75">
      <c r="L742" s="6"/>
    </row>
    <row r="743" ht="12.75">
      <c r="L743" s="6"/>
    </row>
    <row r="744" ht="12.75">
      <c r="L744" s="6"/>
    </row>
    <row r="745" ht="12.75">
      <c r="L745" s="6"/>
    </row>
    <row r="746" ht="12.75">
      <c r="L746" s="6"/>
    </row>
    <row r="747" ht="12.75">
      <c r="L747" s="6"/>
    </row>
    <row r="748" ht="12.75">
      <c r="L748" s="6"/>
    </row>
    <row r="749" ht="12.75">
      <c r="L749" s="6"/>
    </row>
    <row r="750" ht="12.75">
      <c r="L750" s="6"/>
    </row>
    <row r="751" ht="12.75">
      <c r="L751" s="6"/>
    </row>
    <row r="752" ht="12.75">
      <c r="L752" s="6"/>
    </row>
    <row r="753" ht="12.75">
      <c r="L753" s="6"/>
    </row>
    <row r="754" ht="12.75">
      <c r="L754" s="6"/>
    </row>
    <row r="755" ht="12.75">
      <c r="L755" s="6"/>
    </row>
    <row r="756" ht="12.75">
      <c r="L756" s="6"/>
    </row>
    <row r="757" ht="12.75">
      <c r="L757" s="6"/>
    </row>
    <row r="758" ht="12.75">
      <c r="L758" s="6"/>
    </row>
    <row r="759" ht="12.75">
      <c r="L759" s="6"/>
    </row>
    <row r="760" ht="12.75">
      <c r="L760" s="6"/>
    </row>
    <row r="761" ht="12.75">
      <c r="L761" s="6"/>
    </row>
    <row r="762" ht="12.75">
      <c r="L762" s="6"/>
    </row>
    <row r="763" ht="12.75">
      <c r="L763" s="6"/>
    </row>
    <row r="764" ht="12.75">
      <c r="L764" s="6"/>
    </row>
    <row r="765" ht="12.75">
      <c r="L765" s="6"/>
    </row>
    <row r="766" ht="12.75">
      <c r="L766" s="6"/>
    </row>
    <row r="767" ht="12.75">
      <c r="L767" s="6"/>
    </row>
    <row r="768" ht="12.75">
      <c r="L768" s="6"/>
    </row>
    <row r="769" ht="12.75">
      <c r="L769" s="6"/>
    </row>
    <row r="770" ht="12.75">
      <c r="L770" s="6"/>
    </row>
    <row r="771" ht="12.75">
      <c r="L771" s="6"/>
    </row>
    <row r="772" ht="12.75">
      <c r="L772" s="6"/>
    </row>
    <row r="773" ht="12.75">
      <c r="L773" s="6"/>
    </row>
    <row r="774" ht="12.75">
      <c r="L774" s="6"/>
    </row>
    <row r="775" ht="12.75">
      <c r="L775" s="6"/>
    </row>
    <row r="776" ht="12.75">
      <c r="L776" s="6"/>
    </row>
    <row r="777" ht="12.75">
      <c r="L777" s="6"/>
    </row>
    <row r="778" ht="12.75">
      <c r="L778" s="6"/>
    </row>
    <row r="779" ht="12.75">
      <c r="L779" s="6"/>
    </row>
    <row r="780" ht="12.75">
      <c r="L780" s="6"/>
    </row>
    <row r="781" ht="12.75">
      <c r="L781" s="6"/>
    </row>
    <row r="782" ht="12.75">
      <c r="L782" s="6"/>
    </row>
    <row r="783" ht="12.75">
      <c r="L783" s="6"/>
    </row>
    <row r="784" ht="12.75">
      <c r="L784" s="6"/>
    </row>
    <row r="785" ht="12.75">
      <c r="L785" s="6"/>
    </row>
    <row r="786" ht="12.75">
      <c r="L786" s="6"/>
    </row>
    <row r="787" ht="12.75">
      <c r="L787" s="6"/>
    </row>
    <row r="788" ht="12.75">
      <c r="L788" s="6"/>
    </row>
    <row r="789" ht="12.75">
      <c r="L789" s="6"/>
    </row>
    <row r="790" ht="12.75">
      <c r="L790" s="6"/>
    </row>
    <row r="791" ht="12.75">
      <c r="L791" s="6"/>
    </row>
    <row r="792" ht="12.75">
      <c r="L792" s="6"/>
    </row>
    <row r="793" ht="12.75">
      <c r="L793" s="6"/>
    </row>
    <row r="794" ht="12.75">
      <c r="L794" s="6"/>
    </row>
    <row r="795" ht="12.75">
      <c r="L795" s="6"/>
    </row>
    <row r="796" ht="12.75">
      <c r="L796" s="6"/>
    </row>
    <row r="797" ht="12.75">
      <c r="L797" s="6"/>
    </row>
    <row r="798" ht="12.75">
      <c r="L798" s="6"/>
    </row>
    <row r="799" ht="12.75">
      <c r="L799" s="6"/>
    </row>
    <row r="800" ht="12.75">
      <c r="L800" s="6"/>
    </row>
    <row r="801" ht="12.75">
      <c r="L801" s="6"/>
    </row>
    <row r="802" ht="12.75">
      <c r="L802" s="6"/>
    </row>
    <row r="803" ht="12.75">
      <c r="L803" s="6"/>
    </row>
    <row r="804" ht="12.75">
      <c r="L804" s="6"/>
    </row>
    <row r="805" ht="12.75">
      <c r="L805" s="6"/>
    </row>
    <row r="806" ht="12.75">
      <c r="L806" s="6"/>
    </row>
    <row r="807" ht="12.75">
      <c r="L807" s="6"/>
    </row>
    <row r="808" ht="12.75">
      <c r="L808" s="6"/>
    </row>
    <row r="809" ht="12.75">
      <c r="L809" s="6"/>
    </row>
    <row r="810" ht="12.75">
      <c r="L810" s="6"/>
    </row>
    <row r="811" ht="12.75">
      <c r="L811" s="6"/>
    </row>
    <row r="812" ht="12.75">
      <c r="L812" s="6"/>
    </row>
    <row r="813" ht="12.75">
      <c r="L813" s="6"/>
    </row>
    <row r="814" ht="12.75">
      <c r="L814" s="6"/>
    </row>
    <row r="815" ht="12.75">
      <c r="L815" s="6"/>
    </row>
    <row r="816" ht="12.75">
      <c r="L816" s="6"/>
    </row>
    <row r="817" ht="12.75">
      <c r="L817" s="6"/>
    </row>
    <row r="818" ht="12.75">
      <c r="L818" s="6"/>
    </row>
    <row r="819" ht="12.75">
      <c r="L819" s="6"/>
    </row>
    <row r="820" ht="12.75">
      <c r="L820" s="6"/>
    </row>
    <row r="821" ht="12.75">
      <c r="L821" s="6"/>
    </row>
    <row r="822" ht="12.75">
      <c r="L822" s="6"/>
    </row>
    <row r="823" ht="12.75">
      <c r="L823" s="6"/>
    </row>
    <row r="824" ht="12.75">
      <c r="L824" s="6"/>
    </row>
    <row r="825" ht="12.75">
      <c r="L825" s="6"/>
    </row>
    <row r="826" ht="12.75">
      <c r="L826" s="6"/>
    </row>
    <row r="827" ht="12.75">
      <c r="L827" s="6"/>
    </row>
    <row r="828" ht="12.75">
      <c r="L828" s="6"/>
    </row>
    <row r="829" ht="12.75">
      <c r="L829" s="6"/>
    </row>
    <row r="830" ht="12.75">
      <c r="L830" s="6"/>
    </row>
    <row r="831" ht="12.75">
      <c r="L831" s="6"/>
    </row>
    <row r="832" ht="12.75">
      <c r="L832" s="6"/>
    </row>
    <row r="833" ht="12.75">
      <c r="L833" s="6"/>
    </row>
    <row r="834" ht="12.75">
      <c r="L834" s="6"/>
    </row>
    <row r="835" ht="12.75">
      <c r="L835" s="6"/>
    </row>
    <row r="836" ht="12.75">
      <c r="L836" s="6"/>
    </row>
    <row r="837" ht="12.75">
      <c r="L837" s="6"/>
    </row>
    <row r="838" ht="12.75">
      <c r="L838" s="6"/>
    </row>
    <row r="839" ht="12.75">
      <c r="L839" s="6"/>
    </row>
    <row r="840" ht="12.75">
      <c r="L840" s="6"/>
    </row>
    <row r="841" ht="12.75">
      <c r="L841" s="6"/>
    </row>
    <row r="842" ht="12.75">
      <c r="L842" s="6"/>
    </row>
    <row r="843" ht="12.75">
      <c r="L843" s="6"/>
    </row>
    <row r="844" ht="12.75">
      <c r="L844" s="6"/>
    </row>
    <row r="845" ht="12.75">
      <c r="L845" s="6"/>
    </row>
    <row r="846" ht="12.75">
      <c r="L846" s="6"/>
    </row>
    <row r="847" ht="12.75">
      <c r="L847" s="6"/>
    </row>
    <row r="848" ht="12.75">
      <c r="L848" s="6"/>
    </row>
    <row r="849" ht="12.75">
      <c r="L849" s="6"/>
    </row>
    <row r="850" ht="12.75">
      <c r="L850" s="6"/>
    </row>
    <row r="851" ht="12.75">
      <c r="L851" s="6"/>
    </row>
    <row r="852" ht="12.75">
      <c r="L852" s="6"/>
    </row>
    <row r="853" ht="12.75">
      <c r="L853" s="6"/>
    </row>
    <row r="854" ht="12.75">
      <c r="L854" s="6"/>
    </row>
    <row r="855" ht="12.75">
      <c r="L855" s="6"/>
    </row>
    <row r="856" ht="12.75">
      <c r="L856" s="6"/>
    </row>
    <row r="857" ht="12.75">
      <c r="L857" s="6"/>
    </row>
    <row r="858" ht="12.75">
      <c r="L858" s="6"/>
    </row>
    <row r="859" ht="12.75">
      <c r="L859" s="6"/>
    </row>
    <row r="860" ht="12.75">
      <c r="L860" s="6"/>
    </row>
    <row r="861" ht="12.75">
      <c r="L861" s="6"/>
    </row>
    <row r="862" ht="12.75">
      <c r="L862" s="6"/>
    </row>
    <row r="863" ht="12.75">
      <c r="L863" s="6"/>
    </row>
    <row r="864" ht="12.75">
      <c r="L864" s="6"/>
    </row>
    <row r="865" ht="12.75">
      <c r="L865" s="6"/>
    </row>
    <row r="866" ht="12.75">
      <c r="L866" s="6"/>
    </row>
    <row r="867" ht="12.75">
      <c r="L867" s="6"/>
    </row>
    <row r="868" ht="12.75">
      <c r="L868" s="6"/>
    </row>
    <row r="869" ht="12.75">
      <c r="L869" s="6"/>
    </row>
    <row r="870" ht="12.75">
      <c r="L870" s="6"/>
    </row>
    <row r="871" ht="12.75">
      <c r="L871" s="6"/>
    </row>
    <row r="872" ht="12.75">
      <c r="L872" s="6"/>
    </row>
    <row r="873" ht="12.75">
      <c r="L873" s="6"/>
    </row>
    <row r="874" ht="12.75">
      <c r="L874" s="6"/>
    </row>
    <row r="875" ht="12.75">
      <c r="L875" s="6"/>
    </row>
    <row r="876" ht="12.75">
      <c r="L876" s="6"/>
    </row>
    <row r="877" ht="12.75">
      <c r="L877" s="6"/>
    </row>
    <row r="878" ht="12.75">
      <c r="L878" s="6"/>
    </row>
    <row r="879" ht="12.75">
      <c r="L879" s="6"/>
    </row>
    <row r="880" ht="12.75">
      <c r="L880" s="6"/>
    </row>
    <row r="881" ht="12.75">
      <c r="L881" s="6"/>
    </row>
    <row r="882" ht="12.75">
      <c r="L882" s="6"/>
    </row>
    <row r="883" ht="12.75">
      <c r="L883" s="6"/>
    </row>
    <row r="884" ht="12.75">
      <c r="L884" s="6"/>
    </row>
    <row r="885" ht="12.75">
      <c r="L885" s="6"/>
    </row>
    <row r="886" ht="12.75">
      <c r="L886" s="6"/>
    </row>
    <row r="887" ht="12.75">
      <c r="L887" s="6"/>
    </row>
    <row r="888" ht="12.75">
      <c r="L888" s="6"/>
    </row>
    <row r="889" ht="12.75">
      <c r="L889" s="6"/>
    </row>
    <row r="890" ht="12.75">
      <c r="L890" s="6"/>
    </row>
    <row r="891" ht="12.75">
      <c r="L891" s="6"/>
    </row>
    <row r="892" ht="12.75">
      <c r="L892" s="6"/>
    </row>
    <row r="893" ht="12.75">
      <c r="L893" s="6"/>
    </row>
    <row r="894" ht="12.75">
      <c r="L894" s="6"/>
    </row>
    <row r="895" ht="12.75">
      <c r="L895" s="6"/>
    </row>
    <row r="896" ht="12.75">
      <c r="L896" s="6"/>
    </row>
    <row r="897" ht="12.75">
      <c r="L897" s="6"/>
    </row>
    <row r="898" ht="12.75">
      <c r="L898" s="6"/>
    </row>
    <row r="899" ht="12.75">
      <c r="L899" s="6"/>
    </row>
    <row r="900" ht="12.75">
      <c r="L900" s="6"/>
    </row>
    <row r="901" ht="12.75">
      <c r="L901" s="6"/>
    </row>
    <row r="902" ht="12.75">
      <c r="L902" s="6"/>
    </row>
    <row r="903" ht="12.75">
      <c r="L903" s="6"/>
    </row>
    <row r="904" ht="12.75">
      <c r="L904" s="6"/>
    </row>
    <row r="905" ht="12.75">
      <c r="L905" s="6"/>
    </row>
    <row r="906" ht="12.75">
      <c r="L906" s="6"/>
    </row>
    <row r="907" ht="12.75">
      <c r="L907" s="6"/>
    </row>
    <row r="908" ht="12.75">
      <c r="L908" s="6"/>
    </row>
    <row r="909" ht="12.75">
      <c r="L909" s="6"/>
    </row>
    <row r="910" ht="12.75">
      <c r="L910" s="6"/>
    </row>
    <row r="911" ht="12.75">
      <c r="L911" s="6"/>
    </row>
    <row r="912" ht="12.75">
      <c r="L912" s="6"/>
    </row>
    <row r="913" ht="12.75">
      <c r="L913" s="6"/>
    </row>
    <row r="914" ht="12.75">
      <c r="L914" s="6"/>
    </row>
    <row r="915" ht="12.75">
      <c r="L915" s="6"/>
    </row>
    <row r="916" ht="12.75">
      <c r="L916" s="6"/>
    </row>
    <row r="917" ht="12.75">
      <c r="L917" s="6"/>
    </row>
    <row r="918" ht="12.75">
      <c r="L918" s="6"/>
    </row>
    <row r="919" ht="12.75">
      <c r="L919" s="6"/>
    </row>
    <row r="920" ht="12.75">
      <c r="L920" s="6"/>
    </row>
    <row r="921" ht="12.75">
      <c r="L921" s="6"/>
    </row>
    <row r="922" ht="12.75">
      <c r="L922" s="6"/>
    </row>
    <row r="923" ht="12.75">
      <c r="L923" s="6"/>
    </row>
    <row r="924" ht="12.75">
      <c r="L924" s="6"/>
    </row>
    <row r="925" ht="12.75">
      <c r="L925" s="6"/>
    </row>
    <row r="926" ht="12.75">
      <c r="L926" s="6"/>
    </row>
    <row r="927" ht="12.75">
      <c r="L927" s="6"/>
    </row>
    <row r="928" ht="12.75">
      <c r="L928" s="6"/>
    </row>
    <row r="929" ht="12.75">
      <c r="L929" s="6"/>
    </row>
    <row r="930" ht="12.75">
      <c r="L930" s="6"/>
    </row>
    <row r="931" ht="12.75">
      <c r="L931" s="6"/>
    </row>
    <row r="932" ht="12.75">
      <c r="L932" s="6"/>
    </row>
    <row r="933" ht="12.75">
      <c r="L933" s="6"/>
    </row>
    <row r="934" ht="12.75">
      <c r="L934" s="6"/>
    </row>
    <row r="935" ht="12.75">
      <c r="L935" s="6"/>
    </row>
    <row r="936" ht="12.75">
      <c r="L936" s="6"/>
    </row>
    <row r="937" ht="12.75">
      <c r="L937" s="6"/>
    </row>
    <row r="938" ht="12.75">
      <c r="L938" s="6"/>
    </row>
    <row r="939" ht="12.75">
      <c r="L939" s="6"/>
    </row>
    <row r="940" ht="12.75">
      <c r="L940" s="6"/>
    </row>
    <row r="941" ht="12.75">
      <c r="L941" s="6"/>
    </row>
    <row r="942" ht="12.75">
      <c r="L942" s="6"/>
    </row>
    <row r="943" ht="12.75">
      <c r="L943" s="6"/>
    </row>
    <row r="944" ht="12.75">
      <c r="L944" s="6"/>
    </row>
    <row r="945" ht="12.75">
      <c r="L945" s="6"/>
    </row>
    <row r="946" ht="12.75">
      <c r="L946" s="6"/>
    </row>
    <row r="947" ht="12.75">
      <c r="L947" s="6"/>
    </row>
    <row r="948" ht="12.75">
      <c r="L948" s="6"/>
    </row>
    <row r="949" ht="12.75">
      <c r="L949" s="6"/>
    </row>
    <row r="950" ht="12.75">
      <c r="L950" s="6"/>
    </row>
    <row r="951" ht="12.75">
      <c r="L951" s="6"/>
    </row>
    <row r="952" ht="12.75">
      <c r="L952" s="6"/>
    </row>
    <row r="953" ht="12.75">
      <c r="L953" s="6"/>
    </row>
    <row r="954" ht="12.75">
      <c r="L954" s="6"/>
    </row>
    <row r="955" ht="12.75">
      <c r="L955" s="6"/>
    </row>
    <row r="956" ht="12.75">
      <c r="L956" s="6"/>
    </row>
    <row r="957" ht="12.75">
      <c r="L957" s="6"/>
    </row>
    <row r="958" ht="12.75">
      <c r="L958" s="6"/>
    </row>
    <row r="959" ht="12.75">
      <c r="L959" s="6"/>
    </row>
    <row r="960" ht="12.75">
      <c r="L960" s="6"/>
    </row>
    <row r="961" ht="12.75">
      <c r="L961" s="6"/>
    </row>
    <row r="962" ht="12.75">
      <c r="L962" s="6"/>
    </row>
    <row r="963" ht="12.75">
      <c r="L963" s="6"/>
    </row>
    <row r="964" ht="12.75">
      <c r="L964" s="6"/>
    </row>
    <row r="965" ht="12.75">
      <c r="L965" s="6"/>
    </row>
    <row r="966" ht="12.75">
      <c r="L966" s="6"/>
    </row>
    <row r="967" ht="12.75">
      <c r="L967" s="6"/>
    </row>
    <row r="968" ht="12.75">
      <c r="L968" s="6"/>
    </row>
    <row r="969" ht="12.75">
      <c r="L969" s="6"/>
    </row>
    <row r="970" ht="12.75">
      <c r="L970" s="6"/>
    </row>
    <row r="971" ht="12.75">
      <c r="L971" s="6"/>
    </row>
    <row r="972" ht="12.75">
      <c r="L972" s="6"/>
    </row>
    <row r="973" ht="12.75">
      <c r="L973" s="6"/>
    </row>
    <row r="974" ht="12.75">
      <c r="L974" s="6"/>
    </row>
    <row r="975" ht="12.75">
      <c r="L975" s="6"/>
    </row>
    <row r="976" ht="12.75">
      <c r="L976" s="6"/>
    </row>
    <row r="977" ht="12.75">
      <c r="L977" s="6"/>
    </row>
    <row r="978" ht="12.75">
      <c r="L978" s="6"/>
    </row>
    <row r="979" ht="12.75">
      <c r="L979" s="6"/>
    </row>
    <row r="980" ht="12.75">
      <c r="L980" s="6"/>
    </row>
    <row r="981" ht="12.75">
      <c r="L981" s="6"/>
    </row>
    <row r="982" ht="12.75">
      <c r="L982" s="6"/>
    </row>
    <row r="983" ht="12.75">
      <c r="L983" s="6"/>
    </row>
    <row r="984" ht="12.75">
      <c r="L984" s="6"/>
    </row>
    <row r="985" ht="12.75">
      <c r="L985" s="6"/>
    </row>
    <row r="986" ht="12.75">
      <c r="L986" s="6"/>
    </row>
    <row r="987" ht="12.75">
      <c r="L987" s="6"/>
    </row>
    <row r="988" ht="12.75">
      <c r="L988" s="6"/>
    </row>
    <row r="989" ht="12.75">
      <c r="L989" s="6"/>
    </row>
    <row r="990" ht="12.75">
      <c r="L990" s="6"/>
    </row>
    <row r="991" ht="12.75">
      <c r="L991" s="6"/>
    </row>
    <row r="992" ht="12.75">
      <c r="L992" s="6"/>
    </row>
    <row r="993" ht="12.75">
      <c r="L993" s="6"/>
    </row>
    <row r="994" ht="12.75">
      <c r="L994" s="6"/>
    </row>
    <row r="995" ht="12.75">
      <c r="L995" s="6"/>
    </row>
    <row r="996" ht="12.75">
      <c r="L996" s="6"/>
    </row>
    <row r="997" ht="12.75">
      <c r="L997" s="6"/>
    </row>
    <row r="998" ht="12.75">
      <c r="L998" s="6"/>
    </row>
    <row r="999" ht="12.75">
      <c r="L999" s="6"/>
    </row>
    <row r="1000" ht="12.75">
      <c r="L1000" s="6"/>
    </row>
    <row r="1001" ht="12.75">
      <c r="L1001" s="6"/>
    </row>
    <row r="1002" ht="12.75">
      <c r="L1002" s="6"/>
    </row>
    <row r="1003" ht="12.75">
      <c r="L1003" s="6"/>
    </row>
    <row r="1004" ht="12.75">
      <c r="L1004" s="6"/>
    </row>
    <row r="1005" ht="12.75">
      <c r="L1005" s="6"/>
    </row>
    <row r="1006" ht="12.75">
      <c r="L1006" s="6"/>
    </row>
    <row r="1007" ht="12.75">
      <c r="L1007" s="6"/>
    </row>
    <row r="1008" ht="12.75">
      <c r="L1008" s="6"/>
    </row>
    <row r="1009" ht="12.75">
      <c r="L1009" s="6"/>
    </row>
    <row r="1010" ht="12.75">
      <c r="L1010" s="6"/>
    </row>
    <row r="1011" ht="12.75">
      <c r="L1011" s="6"/>
    </row>
    <row r="1012" ht="12.75">
      <c r="L1012" s="6"/>
    </row>
    <row r="1013" ht="12.75">
      <c r="L1013" s="6"/>
    </row>
    <row r="1014" ht="12.75">
      <c r="L1014" s="6"/>
    </row>
    <row r="1015" ht="12.75">
      <c r="L1015" s="6"/>
    </row>
    <row r="1016" ht="12.75">
      <c r="L1016" s="6"/>
    </row>
    <row r="1017" ht="12.75">
      <c r="L1017" s="6"/>
    </row>
    <row r="1018" ht="12.75">
      <c r="L1018" s="6"/>
    </row>
    <row r="1019" ht="12.75">
      <c r="L1019" s="6"/>
    </row>
    <row r="1020" ht="12.75">
      <c r="L1020" s="6"/>
    </row>
    <row r="1021" ht="12.75">
      <c r="L1021" s="6"/>
    </row>
    <row r="1022" ht="12.75">
      <c r="L1022" s="6"/>
    </row>
    <row r="1023" ht="12.75">
      <c r="L1023" s="6"/>
    </row>
    <row r="1024" ht="12.75">
      <c r="L1024" s="6"/>
    </row>
    <row r="1025" ht="12.75">
      <c r="L1025" s="6"/>
    </row>
    <row r="1026" ht="12.75">
      <c r="L1026" s="6"/>
    </row>
    <row r="1027" ht="12.75">
      <c r="L1027" s="6"/>
    </row>
    <row r="1028" ht="12.75">
      <c r="L1028" s="6"/>
    </row>
    <row r="1029" ht="12.75">
      <c r="L1029" s="6"/>
    </row>
    <row r="1030" ht="12.75">
      <c r="L1030" s="6"/>
    </row>
    <row r="1031" ht="12.75">
      <c r="L1031" s="6"/>
    </row>
    <row r="1032" ht="12.75">
      <c r="L1032" s="6"/>
    </row>
    <row r="1033" ht="12.75">
      <c r="L1033" s="6"/>
    </row>
    <row r="1034" ht="12.75">
      <c r="L1034" s="6"/>
    </row>
    <row r="1035" ht="12.75">
      <c r="L1035" s="6"/>
    </row>
    <row r="1036" ht="12.75">
      <c r="L1036" s="6"/>
    </row>
    <row r="1037" ht="12.75">
      <c r="L1037" s="6"/>
    </row>
    <row r="1038" ht="12.75">
      <c r="L1038" s="6"/>
    </row>
    <row r="1039" ht="12.75">
      <c r="L1039" s="6"/>
    </row>
    <row r="1040" ht="12.75">
      <c r="L1040" s="6"/>
    </row>
    <row r="1041" ht="12.75">
      <c r="L1041" s="6"/>
    </row>
    <row r="1042" ht="12.75">
      <c r="L1042" s="6"/>
    </row>
    <row r="1043" ht="12.75">
      <c r="L1043" s="6"/>
    </row>
    <row r="1044" ht="12.75">
      <c r="L1044" s="6"/>
    </row>
    <row r="1045" ht="12.75">
      <c r="L1045" s="6"/>
    </row>
    <row r="1046" ht="12.75">
      <c r="L1046" s="6"/>
    </row>
    <row r="1047" ht="12.75">
      <c r="L1047" s="6"/>
    </row>
    <row r="1048" ht="12.75">
      <c r="L1048" s="6"/>
    </row>
    <row r="1049" ht="12.75">
      <c r="L1049" s="6"/>
    </row>
    <row r="1050" ht="12.75">
      <c r="L1050" s="6"/>
    </row>
    <row r="1051" ht="12.75">
      <c r="L1051" s="6"/>
    </row>
    <row r="1052" ht="12.75">
      <c r="L1052" s="6"/>
    </row>
    <row r="1053" ht="12.75">
      <c r="L1053" s="6"/>
    </row>
    <row r="1054" ht="12.75">
      <c r="L1054" s="6"/>
    </row>
    <row r="1055" ht="12.75">
      <c r="L1055" s="6"/>
    </row>
    <row r="1056" ht="12.75">
      <c r="L1056" s="6"/>
    </row>
    <row r="1057" ht="12.75">
      <c r="L1057" s="6"/>
    </row>
    <row r="1058" ht="12.75">
      <c r="L1058" s="6"/>
    </row>
    <row r="1059" ht="12.75">
      <c r="L1059" s="6"/>
    </row>
    <row r="1060" ht="12.75">
      <c r="L1060" s="6"/>
    </row>
    <row r="1061" ht="12.75">
      <c r="L1061" s="6"/>
    </row>
    <row r="1062" ht="12.75">
      <c r="L1062" s="6"/>
    </row>
    <row r="1063" ht="12.75">
      <c r="L1063" s="6"/>
    </row>
    <row r="1064" ht="12.75">
      <c r="L1064" s="6"/>
    </row>
    <row r="1065" ht="12.75">
      <c r="L1065" s="6"/>
    </row>
    <row r="1066" ht="12.75">
      <c r="L1066" s="6"/>
    </row>
    <row r="1067" ht="12.75">
      <c r="L1067" s="6"/>
    </row>
    <row r="1068" ht="12.75">
      <c r="L1068" s="6"/>
    </row>
    <row r="1069" ht="12.75">
      <c r="L1069" s="6"/>
    </row>
    <row r="1070" ht="12.75">
      <c r="L1070" s="6"/>
    </row>
    <row r="1071" ht="12.75">
      <c r="L1071" s="6"/>
    </row>
    <row r="1072" ht="12.75">
      <c r="L1072" s="6"/>
    </row>
    <row r="1073" ht="12.75">
      <c r="L1073" s="6"/>
    </row>
    <row r="1074" ht="12.75">
      <c r="L1074" s="6"/>
    </row>
    <row r="1075" ht="12.75">
      <c r="L1075" s="6"/>
    </row>
    <row r="1076" ht="12.75">
      <c r="L1076" s="6"/>
    </row>
    <row r="1077" ht="12.75">
      <c r="L1077" s="6"/>
    </row>
    <row r="1078" ht="12.75">
      <c r="L1078" s="6"/>
    </row>
    <row r="1079" ht="12.75">
      <c r="L1079" s="6"/>
    </row>
    <row r="1080" ht="12.75">
      <c r="L1080" s="6"/>
    </row>
    <row r="1081" ht="12.75">
      <c r="L1081" s="6"/>
    </row>
    <row r="1082" ht="12.75">
      <c r="L1082" s="6"/>
    </row>
    <row r="1083" ht="12.75">
      <c r="L1083" s="6"/>
    </row>
    <row r="1084" ht="12.75">
      <c r="L1084" s="6"/>
    </row>
    <row r="1085" ht="12.75">
      <c r="L1085" s="6"/>
    </row>
    <row r="1086" ht="12.75">
      <c r="L1086" s="6"/>
    </row>
    <row r="1087" ht="12.75">
      <c r="L1087" s="6"/>
    </row>
    <row r="1088" ht="12.75">
      <c r="L1088" s="6"/>
    </row>
    <row r="1089" ht="12.75">
      <c r="L1089" s="6"/>
    </row>
    <row r="1090" ht="12.75">
      <c r="L1090" s="6"/>
    </row>
    <row r="1091" ht="12.75">
      <c r="L1091" s="6"/>
    </row>
    <row r="1092" ht="12.75">
      <c r="L1092" s="6"/>
    </row>
    <row r="1093" ht="12.75">
      <c r="L1093" s="6"/>
    </row>
    <row r="1094" ht="12.75">
      <c r="L1094" s="6"/>
    </row>
    <row r="1095" ht="12.75">
      <c r="L1095" s="6"/>
    </row>
    <row r="1096" ht="12.75">
      <c r="L1096" s="6"/>
    </row>
    <row r="1097" ht="12.75">
      <c r="L1097" s="6"/>
    </row>
    <row r="1098" ht="12.75">
      <c r="L1098" s="6"/>
    </row>
    <row r="1099" ht="12.75">
      <c r="L1099" s="6"/>
    </row>
    <row r="1100" ht="12.75">
      <c r="L1100" s="6"/>
    </row>
    <row r="1101" ht="12.75">
      <c r="K110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>Версия 1.0</dc:description>
  <cp:lastModifiedBy>R9MA</cp:lastModifiedBy>
  <cp:lastPrinted>2012-02-29T18:11:03Z</cp:lastPrinted>
  <dcterms:created xsi:type="dcterms:W3CDTF">2012-02-13T16:13:00Z</dcterms:created>
  <dcterms:modified xsi:type="dcterms:W3CDTF">2015-11-20T09:10:59Z</dcterms:modified>
  <cp:category/>
  <cp:version/>
  <cp:contentType/>
  <cp:contentStatus/>
</cp:coreProperties>
</file>